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tepn9-275\深澤事務所\個人別フォルダ\村川\1.法人\370　(一社)ゼロエミやまなし\R7.3月期\決算\"/>
    </mc:Choice>
  </mc:AlternateContent>
  <xr:revisionPtr revIDLastSave="0" documentId="13_ncr:1_{0518EAF1-DCE6-46F7-A616-20C3F55699DF}" xr6:coauthVersionLast="47" xr6:coauthVersionMax="47" xr10:uidLastSave="{00000000-0000-0000-0000-000000000000}"/>
  <workbookProtection lockStructure="1"/>
  <bookViews>
    <workbookView xWindow="-108" yWindow="276" windowWidth="23256" windowHeight="12792" xr2:uid="{00000000-000D-0000-FFFF-FFFF00000000}"/>
  </bookViews>
  <sheets>
    <sheet name="貸借対照表" sheetId="1" r:id="rId1"/>
    <sheet name="貸借対照表内訳表" sheetId="4" r:id="rId2"/>
    <sheet name="正味財産増減計算書" sheetId="5" r:id="rId3"/>
    <sheet name="正味財産増減計算書内訳表" sheetId="6" r:id="rId4"/>
  </sheets>
  <definedNames>
    <definedName name="_xlnm.Print_Area" localSheetId="2">正味財産増減計算書!$A$1:$G$73</definedName>
    <definedName name="_xlnm.Print_Area" localSheetId="0">貸借対照表!$A$1:$F$56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6" l="1"/>
  <c r="I56" i="6" s="1"/>
  <c r="I45" i="6"/>
  <c r="I57" i="6" s="1"/>
  <c r="I59" i="6" s="1"/>
  <c r="I61" i="6" s="1"/>
  <c r="I70" i="6" s="1"/>
  <c r="N36" i="6" l="1"/>
  <c r="E38" i="5" s="1"/>
  <c r="N32" i="6"/>
  <c r="E33" i="5" s="1"/>
  <c r="K28" i="6" l="1"/>
  <c r="K29" i="6"/>
  <c r="D25" i="1" l="1"/>
  <c r="D22" i="1"/>
  <c r="D21" i="1"/>
  <c r="D40" i="1"/>
  <c r="H31" i="4"/>
  <c r="D32" i="1" s="1"/>
  <c r="H32" i="4"/>
  <c r="D33" i="1" s="1"/>
  <c r="H33" i="4"/>
  <c r="D34" i="1" s="1"/>
  <c r="H34" i="4"/>
  <c r="D35" i="1" s="1"/>
  <c r="H35" i="4"/>
  <c r="D36" i="1" s="1"/>
  <c r="E24" i="4"/>
  <c r="F24" i="4"/>
  <c r="G24" i="4"/>
  <c r="D24" i="4"/>
  <c r="H24" i="4"/>
  <c r="H21" i="4"/>
  <c r="H22" i="4"/>
  <c r="H6" i="4"/>
  <c r="D6" i="1" s="1"/>
  <c r="H7" i="4"/>
  <c r="D7" i="1" s="1"/>
  <c r="H8" i="4"/>
  <c r="D8" i="1" s="1"/>
  <c r="H9" i="4"/>
  <c r="D9" i="1" s="1"/>
  <c r="F22" i="1"/>
  <c r="F21" i="1"/>
  <c r="F32" i="1"/>
  <c r="F33" i="1"/>
  <c r="F34" i="1"/>
  <c r="F35" i="1"/>
  <c r="F36" i="1"/>
  <c r="E25" i="1"/>
  <c r="F6" i="1"/>
  <c r="F7" i="1"/>
  <c r="F8" i="1"/>
  <c r="F9" i="1"/>
  <c r="E63" i="5"/>
  <c r="G63" i="5"/>
  <c r="F64" i="5" l="1"/>
  <c r="F62" i="5"/>
  <c r="H55" i="6"/>
  <c r="J55" i="6"/>
  <c r="F49" i="6"/>
  <c r="H51" i="6"/>
  <c r="H56" i="6" s="1"/>
  <c r="J51" i="6"/>
  <c r="J56" i="6" s="1"/>
  <c r="K49" i="6"/>
  <c r="K58" i="6"/>
  <c r="F58" i="6"/>
  <c r="N58" i="6"/>
  <c r="E61" i="5" s="1"/>
  <c r="F29" i="6"/>
  <c r="N29" i="6" s="1"/>
  <c r="E28" i="5" s="1"/>
  <c r="G28" i="5"/>
  <c r="K22" i="6"/>
  <c r="K23" i="6"/>
  <c r="K24" i="6"/>
  <c r="K25" i="6"/>
  <c r="K26" i="6"/>
  <c r="K27" i="6"/>
  <c r="N49" i="6" l="1"/>
  <c r="E52" i="5" s="1"/>
  <c r="G52" i="5" s="1"/>
  <c r="G61" i="5"/>
  <c r="N33" i="6"/>
  <c r="E34" i="5" s="1"/>
  <c r="N35" i="6"/>
  <c r="E37" i="5" s="1"/>
  <c r="G37" i="5" s="1"/>
  <c r="G21" i="5"/>
  <c r="H16" i="6"/>
  <c r="H39" i="6"/>
  <c r="H40" i="6" s="1"/>
  <c r="H45" i="6" s="1"/>
  <c r="H57" i="6" s="1"/>
  <c r="G39" i="6"/>
  <c r="E39" i="6"/>
  <c r="F21" i="6"/>
  <c r="F22" i="6"/>
  <c r="N22" i="6" s="1"/>
  <c r="E20" i="5" s="1"/>
  <c r="G20" i="5" s="1"/>
  <c r="F23" i="6"/>
  <c r="N23" i="6" s="1"/>
  <c r="E22" i="5" s="1"/>
  <c r="G22" i="5" s="1"/>
  <c r="F24" i="6"/>
  <c r="N24" i="6" s="1"/>
  <c r="E23" i="5" s="1"/>
  <c r="G23" i="5" s="1"/>
  <c r="F25" i="6"/>
  <c r="N25" i="6" s="1"/>
  <c r="E24" i="5" s="1"/>
  <c r="G24" i="5" s="1"/>
  <c r="F26" i="6"/>
  <c r="N26" i="6" s="1"/>
  <c r="E25" i="5" s="1"/>
  <c r="G25" i="5" s="1"/>
  <c r="F27" i="6"/>
  <c r="N27" i="6" s="1"/>
  <c r="E26" i="5" s="1"/>
  <c r="G26" i="5" s="1"/>
  <c r="F28" i="6"/>
  <c r="N28" i="6" s="1"/>
  <c r="E27" i="5" s="1"/>
  <c r="G27" i="5" s="1"/>
  <c r="D41" i="1"/>
  <c r="D42" i="1"/>
  <c r="M16" i="6"/>
  <c r="M39" i="6"/>
  <c r="M44" i="6"/>
  <c r="M51" i="6"/>
  <c r="M55" i="6"/>
  <c r="M66" i="6"/>
  <c r="M68" i="6"/>
  <c r="L16" i="6"/>
  <c r="L66" i="6"/>
  <c r="L68" i="6" s="1"/>
  <c r="L55" i="6"/>
  <c r="L51" i="6"/>
  <c r="L56" i="6" s="1"/>
  <c r="L44" i="6"/>
  <c r="L39" i="6"/>
  <c r="L40" i="6" s="1"/>
  <c r="L45" i="6" s="1"/>
  <c r="E11" i="4"/>
  <c r="F11" i="4"/>
  <c r="G11" i="4"/>
  <c r="E16" i="4"/>
  <c r="F16" i="4"/>
  <c r="G16" i="4"/>
  <c r="E19" i="4"/>
  <c r="F19" i="4"/>
  <c r="G19" i="4"/>
  <c r="F25" i="4"/>
  <c r="E37" i="4"/>
  <c r="F37" i="4"/>
  <c r="G37" i="4"/>
  <c r="E41" i="4"/>
  <c r="F41" i="4"/>
  <c r="G41" i="4"/>
  <c r="F42" i="4"/>
  <c r="G42" i="4"/>
  <c r="E48" i="4"/>
  <c r="F48" i="4"/>
  <c r="G48" i="4"/>
  <c r="D48" i="4"/>
  <c r="D41" i="4"/>
  <c r="D37" i="4"/>
  <c r="D19" i="4"/>
  <c r="H19" i="4" s="1"/>
  <c r="D16" i="4"/>
  <c r="H10" i="4"/>
  <c r="D10" i="1" s="1"/>
  <c r="F10" i="1" s="1"/>
  <c r="H12" i="4"/>
  <c r="H13" i="4"/>
  <c r="H14" i="4"/>
  <c r="H15" i="4"/>
  <c r="D15" i="1" s="1"/>
  <c r="H17" i="4"/>
  <c r="H18" i="4"/>
  <c r="D18" i="1" s="1"/>
  <c r="F18" i="1" s="1"/>
  <c r="H20" i="4"/>
  <c r="H23" i="4"/>
  <c r="H27" i="4"/>
  <c r="H28" i="4"/>
  <c r="H29" i="4"/>
  <c r="H30" i="4"/>
  <c r="D31" i="1" s="1"/>
  <c r="H36" i="4"/>
  <c r="D37" i="1" s="1"/>
  <c r="H38" i="4"/>
  <c r="H39" i="4"/>
  <c r="H40" i="4"/>
  <c r="H43" i="4"/>
  <c r="H44" i="4"/>
  <c r="H45" i="4"/>
  <c r="H46" i="4"/>
  <c r="D47" i="1" s="1"/>
  <c r="F47" i="1" s="1"/>
  <c r="H47" i="4"/>
  <c r="D48" i="1" s="1"/>
  <c r="F48" i="1" s="1"/>
  <c r="H49" i="4"/>
  <c r="H50" i="4"/>
  <c r="H52" i="4"/>
  <c r="H53" i="4"/>
  <c r="H5" i="4"/>
  <c r="D5" i="1" s="1"/>
  <c r="D11" i="4"/>
  <c r="E16" i="1"/>
  <c r="E19" i="1"/>
  <c r="E38" i="1"/>
  <c r="E42" i="1"/>
  <c r="E49" i="1"/>
  <c r="F4" i="1"/>
  <c r="F12" i="1"/>
  <c r="F13" i="1"/>
  <c r="F14" i="1"/>
  <c r="F17" i="1"/>
  <c r="F20" i="1"/>
  <c r="F28" i="1"/>
  <c r="F29" i="1"/>
  <c r="F30" i="1"/>
  <c r="F31" i="1"/>
  <c r="F39" i="1"/>
  <c r="F41" i="1"/>
  <c r="F44" i="1"/>
  <c r="F45" i="1"/>
  <c r="F46" i="1"/>
  <c r="F50" i="1"/>
  <c r="F51" i="1"/>
  <c r="F53" i="1"/>
  <c r="F54" i="1"/>
  <c r="F3" i="1"/>
  <c r="E11" i="1"/>
  <c r="K6" i="6"/>
  <c r="K7" i="6"/>
  <c r="K8" i="6"/>
  <c r="K9" i="6"/>
  <c r="K10" i="6"/>
  <c r="K11" i="6"/>
  <c r="K12" i="6"/>
  <c r="K13" i="6"/>
  <c r="K14" i="6"/>
  <c r="K15" i="6"/>
  <c r="K17" i="6"/>
  <c r="K18" i="6"/>
  <c r="K19" i="6"/>
  <c r="K20" i="6"/>
  <c r="K21" i="6"/>
  <c r="K30" i="6"/>
  <c r="K31" i="6"/>
  <c r="K34" i="6"/>
  <c r="K37" i="6"/>
  <c r="K38" i="6"/>
  <c r="K41" i="6"/>
  <c r="K42" i="6"/>
  <c r="K43" i="6"/>
  <c r="K46" i="6"/>
  <c r="K47" i="6"/>
  <c r="K48" i="6"/>
  <c r="K50" i="6"/>
  <c r="K52" i="6"/>
  <c r="K53" i="6"/>
  <c r="K54" i="6"/>
  <c r="K60" i="6"/>
  <c r="K62" i="6"/>
  <c r="K63" i="6"/>
  <c r="K64" i="6"/>
  <c r="K65" i="6"/>
  <c r="K67" i="6"/>
  <c r="K69" i="6"/>
  <c r="K5" i="6"/>
  <c r="J66" i="6"/>
  <c r="J68" i="6" s="1"/>
  <c r="J44" i="6"/>
  <c r="J39" i="6"/>
  <c r="J16" i="6"/>
  <c r="F6" i="6"/>
  <c r="N6" i="6" s="1"/>
  <c r="F7" i="6"/>
  <c r="N7" i="6" s="1"/>
  <c r="F8" i="6"/>
  <c r="N8" i="6" s="1"/>
  <c r="E6" i="5" s="1"/>
  <c r="G6" i="5" s="1"/>
  <c r="F9" i="6"/>
  <c r="F10" i="6"/>
  <c r="F11" i="6"/>
  <c r="F12" i="6"/>
  <c r="N12" i="6" s="1"/>
  <c r="E10" i="5" s="1"/>
  <c r="F13" i="6"/>
  <c r="N13" i="6" s="1"/>
  <c r="E11" i="5" s="1"/>
  <c r="G11" i="5" s="1"/>
  <c r="F14" i="6"/>
  <c r="N14" i="6" s="1"/>
  <c r="E12" i="5" s="1"/>
  <c r="F15" i="6"/>
  <c r="N15" i="6" s="1"/>
  <c r="E13" i="5" s="1"/>
  <c r="F17" i="6"/>
  <c r="N17" i="6" s="1"/>
  <c r="F18" i="6"/>
  <c r="F19" i="6"/>
  <c r="N19" i="6" s="1"/>
  <c r="F20" i="6"/>
  <c r="F30" i="6"/>
  <c r="F31" i="6"/>
  <c r="F34" i="6"/>
  <c r="N34" i="6" s="1"/>
  <c r="E36" i="5" s="1"/>
  <c r="G36" i="5" s="1"/>
  <c r="F37" i="6"/>
  <c r="N37" i="6" s="1"/>
  <c r="E40" i="5" s="1"/>
  <c r="G40" i="5" s="1"/>
  <c r="F38" i="6"/>
  <c r="N38" i="6" s="1"/>
  <c r="E41" i="5" s="1"/>
  <c r="F41" i="6"/>
  <c r="N41" i="6" s="1"/>
  <c r="E44" i="5" s="1"/>
  <c r="F42" i="6"/>
  <c r="N42" i="6" s="1"/>
  <c r="E45" i="5" s="1"/>
  <c r="F43" i="6"/>
  <c r="N43" i="6" s="1"/>
  <c r="E46" i="5" s="1"/>
  <c r="E47" i="5" s="1"/>
  <c r="F46" i="6"/>
  <c r="N46" i="6" s="1"/>
  <c r="F47" i="6"/>
  <c r="N47" i="6" s="1"/>
  <c r="F48" i="6"/>
  <c r="N48" i="6" s="1"/>
  <c r="E51" i="5" s="1"/>
  <c r="G51" i="5" s="1"/>
  <c r="F50" i="6"/>
  <c r="N50" i="6" s="1"/>
  <c r="E53" i="5" s="1"/>
  <c r="F52" i="6"/>
  <c r="N52" i="6" s="1"/>
  <c r="F53" i="6"/>
  <c r="N53" i="6" s="1"/>
  <c r="E56" i="5" s="1"/>
  <c r="F54" i="6"/>
  <c r="N54" i="6" s="1"/>
  <c r="E57" i="5" s="1"/>
  <c r="F60" i="6"/>
  <c r="N60" i="6" s="1"/>
  <c r="F62" i="6"/>
  <c r="N62" i="6" s="1"/>
  <c r="F63" i="6"/>
  <c r="N63" i="6" s="1"/>
  <c r="F64" i="6"/>
  <c r="N64" i="6" s="1"/>
  <c r="E67" i="5" s="1"/>
  <c r="F65" i="6"/>
  <c r="N65" i="6" s="1"/>
  <c r="E68" i="5" s="1"/>
  <c r="F67" i="6"/>
  <c r="N67" i="6" s="1"/>
  <c r="F69" i="6"/>
  <c r="N69" i="6" s="1"/>
  <c r="F5" i="6"/>
  <c r="N5" i="6" s="1"/>
  <c r="G66" i="6"/>
  <c r="E66" i="6"/>
  <c r="E68" i="6" s="1"/>
  <c r="G55" i="6"/>
  <c r="K55" i="6" s="1"/>
  <c r="E55" i="6"/>
  <c r="F55" i="6" s="1"/>
  <c r="G51" i="6"/>
  <c r="K51" i="6" s="1"/>
  <c r="E51" i="6"/>
  <c r="G44" i="6"/>
  <c r="K44" i="6" s="1"/>
  <c r="E44" i="6"/>
  <c r="G16" i="6"/>
  <c r="E16" i="6"/>
  <c r="F16" i="6" s="1"/>
  <c r="G68" i="5"/>
  <c r="G67" i="5"/>
  <c r="F69" i="5"/>
  <c r="F71" i="5" s="1"/>
  <c r="E70" i="5" s="1"/>
  <c r="G70" i="5" s="1"/>
  <c r="G57" i="5"/>
  <c r="G56" i="5"/>
  <c r="F58" i="5"/>
  <c r="E58" i="5"/>
  <c r="G53" i="5"/>
  <c r="F54" i="5"/>
  <c r="F59" i="5" s="1"/>
  <c r="G45" i="5"/>
  <c r="G46" i="5"/>
  <c r="G44" i="5"/>
  <c r="F47" i="5"/>
  <c r="G41" i="5"/>
  <c r="F42" i="5"/>
  <c r="G10" i="5"/>
  <c r="G12" i="5"/>
  <c r="G13" i="5"/>
  <c r="F14" i="5"/>
  <c r="N31" i="6" l="1"/>
  <c r="E30" i="5" s="1"/>
  <c r="G30" i="5" s="1"/>
  <c r="N30" i="6"/>
  <c r="E29" i="5" s="1"/>
  <c r="G29" i="5" s="1"/>
  <c r="K56" i="6"/>
  <c r="G54" i="5"/>
  <c r="D38" i="1"/>
  <c r="F37" i="1"/>
  <c r="D24" i="1"/>
  <c r="F24" i="1" s="1"/>
  <c r="H59" i="6"/>
  <c r="G34" i="5"/>
  <c r="G35" i="5"/>
  <c r="N21" i="6"/>
  <c r="E19" i="5" s="1"/>
  <c r="G19" i="5"/>
  <c r="G58" i="5"/>
  <c r="G69" i="5"/>
  <c r="E56" i="6"/>
  <c r="F51" i="6"/>
  <c r="G56" i="6"/>
  <c r="G68" i="6"/>
  <c r="K68" i="6" s="1"/>
  <c r="K66" i="6"/>
  <c r="E69" i="5"/>
  <c r="F66" i="6"/>
  <c r="N66" i="6" s="1"/>
  <c r="F68" i="6"/>
  <c r="J40" i="6"/>
  <c r="N18" i="6"/>
  <c r="N11" i="6"/>
  <c r="E9" i="5" s="1"/>
  <c r="G9" i="5" s="1"/>
  <c r="E43" i="1"/>
  <c r="E26" i="1"/>
  <c r="H37" i="4"/>
  <c r="D42" i="4"/>
  <c r="H41" i="4"/>
  <c r="E42" i="4"/>
  <c r="G25" i="4"/>
  <c r="G26" i="4" s="1"/>
  <c r="E25" i="4"/>
  <c r="M56" i="6"/>
  <c r="F42" i="1"/>
  <c r="D16" i="1"/>
  <c r="E26" i="4"/>
  <c r="H11" i="4"/>
  <c r="M40" i="6"/>
  <c r="M45" i="6" s="1"/>
  <c r="M57" i="6" s="1"/>
  <c r="N20" i="6"/>
  <c r="E18" i="5" s="1"/>
  <c r="G18" i="5" s="1"/>
  <c r="K39" i="6"/>
  <c r="E17" i="5"/>
  <c r="G17" i="5" s="1"/>
  <c r="G42" i="5" s="1"/>
  <c r="D19" i="1"/>
  <c r="F19" i="1" s="1"/>
  <c r="D25" i="4"/>
  <c r="D26" i="4" s="1"/>
  <c r="D49" i="1"/>
  <c r="D43" i="1"/>
  <c r="F40" i="1"/>
  <c r="F38" i="1"/>
  <c r="F25" i="1"/>
  <c r="F15" i="1"/>
  <c r="D11" i="1"/>
  <c r="F5" i="1"/>
  <c r="E54" i="5"/>
  <c r="G47" i="5"/>
  <c r="N51" i="6"/>
  <c r="N68" i="6"/>
  <c r="L57" i="6"/>
  <c r="L59" i="6" s="1"/>
  <c r="L61" i="6" s="1"/>
  <c r="N55" i="6"/>
  <c r="N9" i="6"/>
  <c r="E7" i="5" s="1"/>
  <c r="H42" i="4"/>
  <c r="F26" i="4"/>
  <c r="H48" i="4"/>
  <c r="H16" i="4"/>
  <c r="E71" i="5"/>
  <c r="H71" i="5" s="1"/>
  <c r="G71" i="5"/>
  <c r="E27" i="1"/>
  <c r="E55" i="1"/>
  <c r="F16" i="1"/>
  <c r="G40" i="6"/>
  <c r="G45" i="6" s="1"/>
  <c r="E40" i="6"/>
  <c r="E45" i="6" s="1"/>
  <c r="E57" i="6" s="1"/>
  <c r="N10" i="6"/>
  <c r="E8" i="5" s="1"/>
  <c r="G8" i="5" s="1"/>
  <c r="J45" i="6"/>
  <c r="K16" i="6"/>
  <c r="F56" i="6"/>
  <c r="F44" i="6"/>
  <c r="N44" i="6" s="1"/>
  <c r="F39" i="6"/>
  <c r="N39" i="6" s="1"/>
  <c r="N16" i="6"/>
  <c r="F43" i="5"/>
  <c r="F48" i="5" s="1"/>
  <c r="F60" i="5" s="1"/>
  <c r="G43" i="1" l="1"/>
  <c r="E59" i="6"/>
  <c r="E61" i="6" s="1"/>
  <c r="M61" i="6"/>
  <c r="M70" i="6" s="1"/>
  <c r="M59" i="6"/>
  <c r="G59" i="5"/>
  <c r="N56" i="6"/>
  <c r="H61" i="6"/>
  <c r="E42" i="5"/>
  <c r="K40" i="6"/>
  <c r="F43" i="1"/>
  <c r="G7" i="5"/>
  <c r="G14" i="5" s="1"/>
  <c r="E14" i="5"/>
  <c r="G57" i="6"/>
  <c r="G59" i="6" s="1"/>
  <c r="G61" i="6" s="1"/>
  <c r="F49" i="1"/>
  <c r="H25" i="4"/>
  <c r="H26" i="4"/>
  <c r="D26" i="1"/>
  <c r="F26" i="1" s="1"/>
  <c r="F11" i="1"/>
  <c r="F73" i="5"/>
  <c r="E59" i="5"/>
  <c r="H59" i="5" s="1"/>
  <c r="E56" i="1"/>
  <c r="J57" i="6"/>
  <c r="F40" i="6"/>
  <c r="F45" i="6"/>
  <c r="F61" i="6" l="1"/>
  <c r="E70" i="6"/>
  <c r="K57" i="6"/>
  <c r="H70" i="6"/>
  <c r="J59" i="6"/>
  <c r="J61" i="6" s="1"/>
  <c r="E43" i="5"/>
  <c r="N40" i="6"/>
  <c r="K45" i="6"/>
  <c r="N45" i="6" s="1"/>
  <c r="D27" i="1"/>
  <c r="G27" i="1" s="1"/>
  <c r="F51" i="4"/>
  <c r="F54" i="4" s="1"/>
  <c r="F55" i="4" s="1"/>
  <c r="G51" i="4"/>
  <c r="G54" i="4" s="1"/>
  <c r="G55" i="4" s="1"/>
  <c r="L70" i="6"/>
  <c r="K59" i="6"/>
  <c r="G70" i="6"/>
  <c r="F57" i="6"/>
  <c r="F59" i="6" s="1"/>
  <c r="K61" i="6" l="1"/>
  <c r="N57" i="6"/>
  <c r="E48" i="5"/>
  <c r="G43" i="5"/>
  <c r="J70" i="6"/>
  <c r="K70" i="6" s="1"/>
  <c r="E51" i="4"/>
  <c r="E54" i="4" s="1"/>
  <c r="E55" i="4" s="1"/>
  <c r="N59" i="6"/>
  <c r="H48" i="5"/>
  <c r="E60" i="5"/>
  <c r="G48" i="5"/>
  <c r="G60" i="5" s="1"/>
  <c r="G62" i="5" s="1"/>
  <c r="G64" i="5" s="1"/>
  <c r="F27" i="1"/>
  <c r="N61" i="6"/>
  <c r="F70" i="6"/>
  <c r="N70" i="6" s="1"/>
  <c r="E62" i="5" l="1"/>
  <c r="E64" i="5" s="1"/>
  <c r="H64" i="5"/>
  <c r="G73" i="5"/>
  <c r="D51" i="4"/>
  <c r="D52" i="1" l="1"/>
  <c r="E73" i="5"/>
  <c r="H73" i="5" s="1"/>
  <c r="D54" i="4"/>
  <c r="H51" i="4"/>
  <c r="F52" i="1" l="1"/>
  <c r="D55" i="1"/>
  <c r="D55" i="4"/>
  <c r="H55" i="4" s="1"/>
  <c r="H54" i="4"/>
  <c r="G55" i="1" s="1"/>
  <c r="F55" i="1" l="1"/>
  <c r="D56" i="1"/>
  <c r="F56" i="1" s="1"/>
</calcChain>
</file>

<file path=xl/sharedStrings.xml><?xml version="1.0" encoding="utf-8"?>
<sst xmlns="http://schemas.openxmlformats.org/spreadsheetml/2006/main" count="242" uniqueCount="130">
  <si>
    <t>当年度</t>
    <rPh sb="0" eb="3">
      <t>トウネンド</t>
    </rPh>
    <phoneticPr fontId="1"/>
  </si>
  <si>
    <t>前年度</t>
    <rPh sb="0" eb="3">
      <t>ゼンネンド</t>
    </rPh>
    <phoneticPr fontId="1"/>
  </si>
  <si>
    <t>増減</t>
    <rPh sb="0" eb="2">
      <t>ゾウゲン</t>
    </rPh>
    <phoneticPr fontId="1"/>
  </si>
  <si>
    <t>科　　　目</t>
    <rPh sb="0" eb="1">
      <t>カ</t>
    </rPh>
    <rPh sb="4" eb="5">
      <t>メ</t>
    </rPh>
    <phoneticPr fontId="1"/>
  </si>
  <si>
    <t>Ⅰ　資産の部</t>
    <rPh sb="2" eb="4">
      <t>シサン</t>
    </rPh>
    <rPh sb="5" eb="6">
      <t>ブ</t>
    </rPh>
    <phoneticPr fontId="1"/>
  </si>
  <si>
    <t>1.流動資産</t>
    <rPh sb="2" eb="4">
      <t>リュウドウ</t>
    </rPh>
    <rPh sb="4" eb="6">
      <t>シサン</t>
    </rPh>
    <phoneticPr fontId="1"/>
  </si>
  <si>
    <t>現金預金</t>
    <rPh sb="0" eb="2">
      <t>ゲンキン</t>
    </rPh>
    <rPh sb="2" eb="4">
      <t>ヨキン</t>
    </rPh>
    <phoneticPr fontId="1"/>
  </si>
  <si>
    <t>流動資産合計</t>
    <rPh sb="0" eb="2">
      <t>リュウドウ</t>
    </rPh>
    <rPh sb="2" eb="6">
      <t>シサンゴウケイ</t>
    </rPh>
    <phoneticPr fontId="1"/>
  </si>
  <si>
    <t>2.固定資産</t>
    <rPh sb="2" eb="4">
      <t>コテイ</t>
    </rPh>
    <rPh sb="4" eb="6">
      <t>シサン</t>
    </rPh>
    <phoneticPr fontId="1"/>
  </si>
  <si>
    <t>(１)基本財産</t>
    <rPh sb="3" eb="5">
      <t>キホン</t>
    </rPh>
    <rPh sb="5" eb="7">
      <t>ザイサン</t>
    </rPh>
    <phoneticPr fontId="1"/>
  </si>
  <si>
    <t>基本財産合計</t>
    <rPh sb="0" eb="2">
      <t>キホン</t>
    </rPh>
    <rPh sb="2" eb="4">
      <t>ザイサン</t>
    </rPh>
    <rPh sb="4" eb="6">
      <t>ゴウケイ</t>
    </rPh>
    <phoneticPr fontId="1"/>
  </si>
  <si>
    <t>(２)特定資産</t>
    <rPh sb="3" eb="7">
      <t>トクテイシサン</t>
    </rPh>
    <phoneticPr fontId="1"/>
  </si>
  <si>
    <t>特定資産合計</t>
    <rPh sb="0" eb="4">
      <t>トクテイシサン</t>
    </rPh>
    <rPh sb="4" eb="6">
      <t>ゴウケイ</t>
    </rPh>
    <phoneticPr fontId="1"/>
  </si>
  <si>
    <t>(３)その他固定資産</t>
    <rPh sb="5" eb="6">
      <t>タ</t>
    </rPh>
    <rPh sb="6" eb="8">
      <t>コテイ</t>
    </rPh>
    <rPh sb="8" eb="10">
      <t>シサン</t>
    </rPh>
    <phoneticPr fontId="1"/>
  </si>
  <si>
    <t>その他固定資産合計</t>
    <rPh sb="2" eb="3">
      <t>タ</t>
    </rPh>
    <rPh sb="3" eb="5">
      <t>コテイ</t>
    </rPh>
    <rPh sb="5" eb="7">
      <t>シサン</t>
    </rPh>
    <rPh sb="7" eb="9">
      <t>ゴウケイ</t>
    </rPh>
    <phoneticPr fontId="1"/>
  </si>
  <si>
    <t>固定資産合計</t>
    <rPh sb="0" eb="2">
      <t>コテイ</t>
    </rPh>
    <rPh sb="2" eb="6">
      <t>シサンゴウケイ</t>
    </rPh>
    <phoneticPr fontId="1"/>
  </si>
  <si>
    <t>資産合計</t>
    <rPh sb="0" eb="4">
      <t>シサンゴウケイ</t>
    </rPh>
    <phoneticPr fontId="1"/>
  </si>
  <si>
    <t>Ⅱ　負債の部</t>
    <rPh sb="2" eb="4">
      <t>フサイ</t>
    </rPh>
    <rPh sb="5" eb="6">
      <t>ブ</t>
    </rPh>
    <phoneticPr fontId="1"/>
  </si>
  <si>
    <t>1.流動負債</t>
    <rPh sb="2" eb="4">
      <t>リュウドウ</t>
    </rPh>
    <rPh sb="4" eb="6">
      <t>フサイ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</si>
  <si>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</si>
  <si>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2.固定負債</t>
    <rPh sb="2" eb="4">
      <t>コテイ</t>
    </rPh>
    <rPh sb="4" eb="6">
      <t>フサイ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</si>
  <si>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</si>
  <si>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負債合計</t>
    <rPh sb="0" eb="2">
      <t>フサイ</t>
    </rPh>
    <rPh sb="2" eb="4">
      <t>ゴウケイ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</si>
  <si>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</si>
  <si>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>1.指定正味財産</t>
    <rPh sb="2" eb="4">
      <t>シテイ</t>
    </rPh>
    <rPh sb="4" eb="6">
      <t>ショウミ</t>
    </rPh>
    <rPh sb="6" eb="8">
      <t>ザイサン</t>
    </rPh>
    <phoneticPr fontId="1"/>
  </si>
  <si>
    <t>国庫補助金</t>
    <rPh sb="0" eb="2">
      <t>コッコ</t>
    </rPh>
    <rPh sb="2" eb="5">
      <t>ホジョキン</t>
    </rPh>
    <phoneticPr fontId="1"/>
  </si>
  <si>
    <t>指定正味財産合計</t>
    <rPh sb="0" eb="2">
      <t>シテイ</t>
    </rPh>
    <rPh sb="2" eb="4">
      <t>ショウミ</t>
    </rPh>
    <rPh sb="4" eb="6">
      <t>ザイサン</t>
    </rPh>
    <rPh sb="6" eb="8">
      <t>ゴウケイ</t>
    </rPh>
    <phoneticPr fontId="1"/>
  </si>
  <si>
    <t>（うち基本財産への充当額）</t>
    <rPh sb="3" eb="5">
      <t>キホン</t>
    </rPh>
    <rPh sb="5" eb="7">
      <t>ザイサン</t>
    </rPh>
    <rPh sb="9" eb="11">
      <t>ジュウトウ</t>
    </rPh>
    <rPh sb="11" eb="12">
      <t>ガク</t>
    </rPh>
    <phoneticPr fontId="1"/>
  </si>
  <si>
    <t>（うち特定資産への充当額）</t>
    <rPh sb="3" eb="5">
      <t>トクテイ</t>
    </rPh>
    <rPh sb="5" eb="7">
      <t>シサン</t>
    </rPh>
    <rPh sb="9" eb="11">
      <t>ジュウトウ</t>
    </rPh>
    <rPh sb="11" eb="12">
      <t>ガク</t>
    </rPh>
    <phoneticPr fontId="1"/>
  </si>
  <si>
    <t>2.一般正味財産</t>
    <rPh sb="2" eb="4">
      <t>イッパン</t>
    </rPh>
    <rPh sb="4" eb="6">
      <t>ショウミ</t>
    </rPh>
    <rPh sb="6" eb="8">
      <t>ザイサン</t>
    </rPh>
    <phoneticPr fontId="1"/>
  </si>
  <si>
    <t>正味財産合計</t>
    <rPh sb="0" eb="2">
      <t>ショウミ</t>
    </rPh>
    <rPh sb="2" eb="4">
      <t>ザイサン</t>
    </rPh>
    <rPh sb="4" eb="6">
      <t>ゴウケイ</t>
    </rPh>
    <phoneticPr fontId="1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</si>
  <si>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1"/>
  </si>
  <si>
    <t>（単位：円）</t>
    <rPh sb="1" eb="3">
      <t>タンイ</t>
    </rPh>
    <rPh sb="4" eb="5">
      <t>エン</t>
    </rPh>
    <phoneticPr fontId="1"/>
  </si>
  <si>
    <t>法人会計</t>
    <rPh sb="0" eb="2">
      <t>ホウジン</t>
    </rPh>
    <rPh sb="2" eb="4">
      <t>カイケイ</t>
    </rPh>
    <phoneticPr fontId="1"/>
  </si>
  <si>
    <t>内部取引消去</t>
    <rPh sb="0" eb="4">
      <t>ナイブトリヒキ</t>
    </rPh>
    <rPh sb="4" eb="6">
      <t>ショウキョ</t>
    </rPh>
    <phoneticPr fontId="1"/>
  </si>
  <si>
    <t>合計</t>
    <rPh sb="0" eb="2">
      <t>ゴウケイ</t>
    </rPh>
    <phoneticPr fontId="1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</si>
  <si>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1"/>
  </si>
  <si>
    <t>(１)　経常収益</t>
    <rPh sb="4" eb="8">
      <t>ケイジョウシュウエキ</t>
    </rPh>
    <phoneticPr fontId="1"/>
  </si>
  <si>
    <t>基本財産運用益</t>
    <rPh sb="0" eb="2">
      <t>キホン</t>
    </rPh>
    <rPh sb="2" eb="4">
      <t>ザイサン</t>
    </rPh>
    <rPh sb="4" eb="7">
      <t>ウンヨウエキ</t>
    </rPh>
    <phoneticPr fontId="1"/>
  </si>
  <si>
    <t>特定資産運用益</t>
    <rPh sb="0" eb="4">
      <t>トクテイシサン</t>
    </rPh>
    <rPh sb="4" eb="7">
      <t>ウンヨウエキ</t>
    </rPh>
    <phoneticPr fontId="1"/>
  </si>
  <si>
    <t>受取会費</t>
    <rPh sb="0" eb="2">
      <t>ウケトリ</t>
    </rPh>
    <rPh sb="2" eb="4">
      <t>カイヒ</t>
    </rPh>
    <phoneticPr fontId="1"/>
  </si>
  <si>
    <t>事業収益</t>
    <rPh sb="0" eb="2">
      <t>ジギョウ</t>
    </rPh>
    <rPh sb="2" eb="4">
      <t>シュウエキ</t>
    </rPh>
    <phoneticPr fontId="1"/>
  </si>
  <si>
    <t>受取補助金等</t>
    <rPh sb="0" eb="2">
      <t>ウケトリ</t>
    </rPh>
    <rPh sb="2" eb="6">
      <t>ホジョキントウ</t>
    </rPh>
    <phoneticPr fontId="1"/>
  </si>
  <si>
    <t>受取負担金</t>
    <rPh sb="0" eb="2">
      <t>ウケトリ</t>
    </rPh>
    <rPh sb="2" eb="5">
      <t>フタンキン</t>
    </rPh>
    <phoneticPr fontId="1"/>
  </si>
  <si>
    <t>受取寄附金</t>
    <rPh sb="0" eb="2">
      <t>ウケトリ</t>
    </rPh>
    <rPh sb="2" eb="5">
      <t>キフキン</t>
    </rPh>
    <phoneticPr fontId="1"/>
  </si>
  <si>
    <t>経常収益計</t>
    <rPh sb="0" eb="4">
      <t>ケイジョウシュウエキ</t>
    </rPh>
    <rPh sb="4" eb="5">
      <t>ケイ</t>
    </rPh>
    <phoneticPr fontId="1"/>
  </si>
  <si>
    <t>(2)　経常費用</t>
    <rPh sb="4" eb="6">
      <t>ケイジョウ</t>
    </rPh>
    <rPh sb="6" eb="8">
      <t>ヒヨウ</t>
    </rPh>
    <phoneticPr fontId="1"/>
  </si>
  <si>
    <t>事業費</t>
    <rPh sb="0" eb="3">
      <t>ジギョウヒ</t>
    </rPh>
    <phoneticPr fontId="1"/>
  </si>
  <si>
    <t>管理費</t>
    <rPh sb="0" eb="3">
      <t>カンリヒ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</si>
  <si>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</si>
  <si>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基本財産評価損益等</t>
    <rPh sb="0" eb="2">
      <t>キホン</t>
    </rPh>
    <rPh sb="2" eb="4">
      <t>ザイサン</t>
    </rPh>
    <rPh sb="4" eb="8">
      <t>ヒョウカソンエキ</t>
    </rPh>
    <rPh sb="8" eb="9">
      <t>トウ</t>
    </rPh>
    <phoneticPr fontId="1"/>
  </si>
  <si>
    <t>特定資産評価損益等</t>
    <rPh sb="0" eb="4">
      <t>トクテイシサン</t>
    </rPh>
    <rPh sb="4" eb="8">
      <t>ヒョウカソンエキ</t>
    </rPh>
    <rPh sb="8" eb="9">
      <t>トウ</t>
    </rPh>
    <phoneticPr fontId="1"/>
  </si>
  <si>
    <t>投資有価証券評価損益等</t>
    <rPh sb="0" eb="2">
      <t>トウシ</t>
    </rPh>
    <rPh sb="2" eb="10">
      <t>ユウカショウケンヒョウカソンエキ</t>
    </rPh>
    <rPh sb="10" eb="11">
      <t>トウ</t>
    </rPh>
    <phoneticPr fontId="1"/>
  </si>
  <si>
    <t>評価損益等計</t>
    <rPh sb="0" eb="4">
      <t>ヒョウカソンエキ</t>
    </rPh>
    <rPh sb="4" eb="5">
      <t>トウ</t>
    </rPh>
    <rPh sb="5" eb="6">
      <t>ケイ</t>
    </rPh>
    <phoneticPr fontId="1"/>
  </si>
  <si>
    <t>当期計上増減額</t>
    <rPh sb="0" eb="2">
      <t>トウキ</t>
    </rPh>
    <rPh sb="2" eb="4">
      <t>ケイジョウ</t>
    </rPh>
    <rPh sb="4" eb="7">
      <t>ゾウゲンガク</t>
    </rPh>
    <phoneticPr fontId="1"/>
  </si>
  <si>
    <t>(1)　計上外収益</t>
    <rPh sb="4" eb="6">
      <t>ケイジョウ</t>
    </rPh>
    <rPh sb="6" eb="7">
      <t>ガイ</t>
    </rPh>
    <rPh sb="7" eb="9">
      <t>シュウエキ</t>
    </rPh>
    <phoneticPr fontId="1"/>
  </si>
  <si>
    <t>(2)　計上外費用</t>
    <rPh sb="4" eb="6">
      <t>ケイジョウ</t>
    </rPh>
    <rPh sb="6" eb="7">
      <t>ガイ</t>
    </rPh>
    <rPh sb="7" eb="9">
      <t>ヒヨウ</t>
    </rPh>
    <phoneticPr fontId="1"/>
  </si>
  <si>
    <t>固定資産売却損</t>
    <rPh sb="0" eb="2">
      <t>コテイ</t>
    </rPh>
    <rPh sb="2" eb="4">
      <t>シサン</t>
    </rPh>
    <rPh sb="4" eb="7">
      <t>バイキャクソン</t>
    </rPh>
    <phoneticPr fontId="1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</si>
  <si>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</si>
  <si>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一般正味財産期末残高</t>
    <rPh sb="0" eb="2">
      <t>イッパン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</si>
  <si>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Ⅱ　指定正味財産増減の部</t>
    <rPh sb="2" eb="4">
      <t>シテイ</t>
    </rPh>
    <rPh sb="4" eb="6">
      <t>ショウミ</t>
    </rPh>
    <rPh sb="6" eb="8">
      <t>ザイサン</t>
    </rPh>
    <rPh sb="8" eb="10">
      <t>ゾウゲン</t>
    </rPh>
    <rPh sb="11" eb="12">
      <t>ブ</t>
    </rPh>
    <phoneticPr fontId="1"/>
  </si>
  <si>
    <t>一般正味財産への振替額</t>
    <rPh sb="0" eb="2">
      <t>イッパン</t>
    </rPh>
    <rPh sb="2" eb="4">
      <t>ショウミ</t>
    </rPh>
    <rPh sb="4" eb="6">
      <t>ザイサン</t>
    </rPh>
    <rPh sb="8" eb="10">
      <t>フリカエ</t>
    </rPh>
    <rPh sb="10" eb="11">
      <t>ガク</t>
    </rPh>
    <phoneticPr fontId="1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</si>
  <si>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1">
      <t>ゾウゲンガク</t>
    </rPh>
    <phoneticPr fontId="1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</si>
  <si>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1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</si>
  <si>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</si>
  <si>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Ⅲ　正味財産期末残高</t>
    <rPh sb="2" eb="4">
      <t>ショウミ</t>
    </rPh>
    <rPh sb="4" eb="6">
      <t>ザイサン</t>
    </rPh>
    <rPh sb="6" eb="8">
      <t>キマツ</t>
    </rPh>
    <rPh sb="8" eb="10">
      <t>ザンダカ</t>
    </rPh>
    <phoneticPr fontId="1"/>
  </si>
  <si>
    <t>1.　経常増減の部</t>
    <rPh sb="3" eb="5">
      <t>ケイジョウ</t>
    </rPh>
    <rPh sb="5" eb="7">
      <t>ゾウゲン</t>
    </rPh>
    <rPh sb="8" eb="9">
      <t>ブ</t>
    </rPh>
    <phoneticPr fontId="1"/>
  </si>
  <si>
    <t>評価損益等調整前当期経常増減額</t>
    <rPh sb="0" eb="4">
      <t>ヒョウカソンエキ</t>
    </rPh>
    <rPh sb="4" eb="5">
      <t>トウ</t>
    </rPh>
    <rPh sb="5" eb="7">
      <t>チョウセイ</t>
    </rPh>
    <rPh sb="7" eb="8">
      <t>マエ</t>
    </rPh>
    <rPh sb="8" eb="10">
      <t>トウキ</t>
    </rPh>
    <rPh sb="10" eb="12">
      <t>ケイジョウ</t>
    </rPh>
    <rPh sb="12" eb="15">
      <t>ゾウゲンガク</t>
    </rPh>
    <phoneticPr fontId="1"/>
  </si>
  <si>
    <t>当期経常外増減額</t>
    <rPh sb="0" eb="2">
      <t>トウキ</t>
    </rPh>
    <rPh sb="2" eb="4">
      <t>ケイジョウ</t>
    </rPh>
    <rPh sb="4" eb="5">
      <t>ガイ</t>
    </rPh>
    <rPh sb="5" eb="8">
      <t>ゾウゲンガク</t>
    </rPh>
    <phoneticPr fontId="1"/>
  </si>
  <si>
    <t>法人会計</t>
    <rPh sb="0" eb="2">
      <t>ホウジン</t>
    </rPh>
    <rPh sb="2" eb="4">
      <t>カイケイ</t>
    </rPh>
    <phoneticPr fontId="1"/>
  </si>
  <si>
    <t>合　計</t>
    <rPh sb="0" eb="1">
      <t>ゴウ</t>
    </rPh>
    <rPh sb="2" eb="3">
      <t>ケイ</t>
    </rPh>
    <phoneticPr fontId="1"/>
  </si>
  <si>
    <t>小計</t>
    <rPh sb="0" eb="2">
      <t>ショウケイ</t>
    </rPh>
    <phoneticPr fontId="1"/>
  </si>
  <si>
    <t>(1)　経常収益</t>
    <rPh sb="4" eb="8">
      <t>ケイジョウシュウエキ</t>
    </rPh>
    <phoneticPr fontId="1"/>
  </si>
  <si>
    <t>検算欄</t>
    <rPh sb="0" eb="2">
      <t>ケンザン</t>
    </rPh>
    <rPh sb="2" eb="3">
      <t>ラン</t>
    </rPh>
    <phoneticPr fontId="1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</si>
  <si>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1"/>
  </si>
  <si>
    <t>2.　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1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</si>
  <si>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1"/>
  </si>
  <si>
    <t>増　減</t>
    <rPh sb="0" eb="1">
      <t>ゾウ</t>
    </rPh>
    <rPh sb="2" eb="3">
      <t>ゲン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</si>
  <si>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</si>
  <si>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(1)　経常外収益</t>
    <rPh sb="4" eb="6">
      <t>ケイジョウ</t>
    </rPh>
    <rPh sb="6" eb="7">
      <t>ガイ</t>
    </rPh>
    <rPh sb="7" eb="9">
      <t>シュウエキ</t>
    </rPh>
    <phoneticPr fontId="1"/>
  </si>
  <si>
    <t>(2)　経常外費用</t>
    <rPh sb="4" eb="6">
      <t>ケイジョウ</t>
    </rPh>
    <rPh sb="6" eb="7">
      <t>ガイ</t>
    </rPh>
    <rPh sb="7" eb="9">
      <t>ヒヨウ</t>
    </rPh>
    <phoneticPr fontId="1"/>
  </si>
  <si>
    <t>内部取引
消去</t>
    <rPh sb="0" eb="4">
      <t>ナイブトリヒキ</t>
    </rPh>
    <rPh sb="5" eb="7">
      <t>ショウキョ</t>
    </rPh>
    <phoneticPr fontId="1"/>
  </si>
  <si>
    <t>消耗品費</t>
    <rPh sb="0" eb="4">
      <t>ショウモウヒンヒ</t>
    </rPh>
    <phoneticPr fontId="1"/>
  </si>
  <si>
    <t>賃借料</t>
    <rPh sb="0" eb="3">
      <t>チンシャクリョウ</t>
    </rPh>
    <phoneticPr fontId="1"/>
  </si>
  <si>
    <t>租税公課</t>
    <rPh sb="0" eb="2">
      <t>ソゼイ</t>
    </rPh>
    <rPh sb="2" eb="4">
      <t>コウカ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</si>
  <si>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</si>
  <si>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支払手数料</t>
    <rPh sb="0" eb="2">
      <t>シハライ</t>
    </rPh>
    <rPh sb="2" eb="5">
      <t>テスウリョウ</t>
    </rPh>
    <phoneticPr fontId="1"/>
  </si>
  <si>
    <t>補助事業</t>
    <rPh sb="0" eb="2">
      <t>ホジョ</t>
    </rPh>
    <rPh sb="2" eb="4">
      <t>ジギョウ</t>
    </rPh>
    <phoneticPr fontId="1"/>
  </si>
  <si>
    <t>自主事業</t>
    <rPh sb="0" eb="2">
      <t>ジシュ</t>
    </rPh>
    <rPh sb="2" eb="4">
      <t>ジギョウ</t>
    </rPh>
    <phoneticPr fontId="1"/>
  </si>
  <si>
    <t>地域エコ開発</t>
    <rPh sb="0" eb="2">
      <t>チイキ</t>
    </rPh>
    <rPh sb="4" eb="6">
      <t>カイハツ</t>
    </rPh>
    <phoneticPr fontId="1"/>
  </si>
  <si>
    <t>空き家対策</t>
    <rPh sb="0" eb="1">
      <t>ア</t>
    </rPh>
    <rPh sb="2" eb="3">
      <t>ヤ</t>
    </rPh>
    <rPh sb="3" eb="5">
      <t>タイサク</t>
    </rPh>
    <phoneticPr fontId="1"/>
  </si>
  <si>
    <t>慶應義塾SDM</t>
    <rPh sb="0" eb="2">
      <t>ケイオウ</t>
    </rPh>
    <rPh sb="2" eb="4">
      <t>ギジュク</t>
    </rPh>
    <phoneticPr fontId="1"/>
  </si>
  <si>
    <t>デジタル人材</t>
    <rPh sb="4" eb="6">
      <t>ジンザイ</t>
    </rPh>
    <phoneticPr fontId="1"/>
  </si>
  <si>
    <t>タイニーハウス</t>
    <phoneticPr fontId="1"/>
  </si>
  <si>
    <t>旅費交通費</t>
    <rPh sb="0" eb="5">
      <t>リョヒコウツウヒ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</si>
  <si>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</si>
  <si>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諸謝金</t>
    <rPh sb="0" eb="3">
      <t>ショシャキン</t>
    </rPh>
    <phoneticPr fontId="1"/>
  </si>
  <si>
    <t>委託費</t>
    <rPh sb="0" eb="3">
      <t>イタクヒ</t>
    </rPh>
    <phoneticPr fontId="1"/>
  </si>
  <si>
    <t>会議費</t>
    <rPh sb="0" eb="3">
      <t>カイギヒ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</si>
  <si>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</si>
  <si>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減価償却費</t>
    <rPh sb="0" eb="5">
      <t>ゲンカショウキャクヒ</t>
    </rPh>
    <phoneticPr fontId="1"/>
  </si>
  <si>
    <t>旅費交通費</t>
    <rPh sb="0" eb="2">
      <t>リョヒ</t>
    </rPh>
    <rPh sb="2" eb="4">
      <t>コウツウ</t>
    </rPh>
    <rPh sb="4" eb="5">
      <t>ヒ</t>
    </rPh>
    <phoneticPr fontId="1"/>
  </si>
  <si>
    <t>諸会費</t>
    <rPh sb="0" eb="3">
      <t>ショカイヒ</t>
    </rPh>
    <phoneticPr fontId="1"/>
  </si>
  <si>
    <t>支払利息</t>
    <rPh sb="0" eb="2">
      <t>シハライ</t>
    </rPh>
    <rPh sb="2" eb="4">
      <t>リソク</t>
    </rPh>
    <phoneticPr fontId="1"/>
  </si>
  <si>
    <t>貸倒引当金繰入</t>
    <rPh sb="0" eb="7">
      <t>カシダオレヒキアテキンクリイレ</t>
    </rPh>
    <phoneticPr fontId="1"/>
  </si>
  <si>
    <t>受取利息</t>
    <rPh sb="0" eb="2">
      <t>ウケトリ</t>
    </rPh>
    <rPh sb="2" eb="4">
      <t>リソク</t>
    </rPh>
    <phoneticPr fontId="1"/>
  </si>
  <si>
    <t>雑収入</t>
    <rPh sb="0" eb="3">
      <t>ザツシュウニュウ</t>
    </rPh>
    <phoneticPr fontId="1"/>
  </si>
  <si>
    <t>税引前当期一般正味財産増減額</t>
    <rPh sb="0" eb="3">
      <t>ゼイビキマエ</t>
    </rPh>
    <rPh sb="3" eb="5">
      <t>トウキ</t>
    </rPh>
    <rPh sb="5" eb="7">
      <t>イッパン</t>
    </rPh>
    <rPh sb="7" eb="9">
      <t>ショウミ</t>
    </rPh>
    <rPh sb="9" eb="11">
      <t>ザイサン</t>
    </rPh>
    <rPh sb="11" eb="14">
      <t>ゾウゲンガク</t>
    </rPh>
    <phoneticPr fontId="1"/>
  </si>
  <si>
    <t>法人税、住民税および事業税</t>
    <rPh sb="0" eb="3">
      <t>ホウジンゼイ</t>
    </rPh>
    <rPh sb="4" eb="7">
      <t>ジュウミンゼイ</t>
    </rPh>
    <rPh sb="10" eb="13">
      <t>ジギョウゼイ</t>
    </rPh>
    <phoneticPr fontId="1"/>
  </si>
  <si>
    <t>当期一般正味財産増減額</t>
    <phoneticPr fontId="1"/>
  </si>
  <si>
    <t>固定資産売却損</t>
    <rPh sb="0" eb="4">
      <t>コテイシサン</t>
    </rPh>
    <rPh sb="4" eb="7">
      <t>バイキャクソン</t>
    </rPh>
    <phoneticPr fontId="1"/>
  </si>
  <si>
    <t>受取利息</t>
    <rPh sb="0" eb="4">
      <t>ウケトリリソク</t>
    </rPh>
    <phoneticPr fontId="1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</si>
  <si>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"/>
  </si>
  <si>
    <t>自主事業</t>
    <rPh sb="0" eb="4">
      <t>ジシュジギョウ</t>
    </rPh>
    <phoneticPr fontId="1"/>
  </si>
  <si>
    <t>売掛金</t>
    <rPh sb="0" eb="2">
      <t>ウリカケ</t>
    </rPh>
    <rPh sb="2" eb="3">
      <t>キン</t>
    </rPh>
    <phoneticPr fontId="1"/>
  </si>
  <si>
    <t>未収会費</t>
    <rPh sb="0" eb="2">
      <t>ミシュウ</t>
    </rPh>
    <rPh sb="2" eb="4">
      <t>カイヒ</t>
    </rPh>
    <phoneticPr fontId="1"/>
  </si>
  <si>
    <t>未収金</t>
    <rPh sb="0" eb="3">
      <t>ミシュウキン</t>
    </rPh>
    <phoneticPr fontId="1"/>
  </si>
  <si>
    <t>貸倒引当金</t>
    <rPh sb="0" eb="5">
      <t>カシダオレヒキアテキン</t>
    </rPh>
    <phoneticPr fontId="1"/>
  </si>
  <si>
    <t>建物</t>
    <rPh sb="0" eb="2">
      <t>タテモノ</t>
    </rPh>
    <phoneticPr fontId="1"/>
  </si>
  <si>
    <t>商標権</t>
    <rPh sb="0" eb="3">
      <t>ショウヒョウケン</t>
    </rPh>
    <phoneticPr fontId="1"/>
  </si>
  <si>
    <t>買掛金</t>
    <rPh sb="0" eb="3">
      <t>カイカケキン</t>
    </rPh>
    <phoneticPr fontId="1"/>
  </si>
  <si>
    <t>未払金</t>
    <rPh sb="0" eb="2">
      <t>ミハライ</t>
    </rPh>
    <rPh sb="2" eb="3">
      <t>キン</t>
    </rPh>
    <phoneticPr fontId="1"/>
  </si>
  <si>
    <t>未払法人税等</t>
    <rPh sb="0" eb="5">
      <t>ミハライホウジンゼイ</t>
    </rPh>
    <rPh sb="5" eb="6">
      <t>トウ</t>
    </rPh>
    <phoneticPr fontId="1"/>
  </si>
  <si>
    <t>未払消費税等</t>
    <rPh sb="0" eb="2">
      <t>ミハライ</t>
    </rPh>
    <rPh sb="2" eb="5">
      <t>ショウヒゼイ</t>
    </rPh>
    <rPh sb="5" eb="6">
      <t>トウ</t>
    </rPh>
    <phoneticPr fontId="1"/>
  </si>
  <si>
    <t>預り金</t>
    <rPh sb="0" eb="1">
      <t>アズカ</t>
    </rPh>
    <rPh sb="2" eb="3">
      <t>キン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</si>
  <si>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</si>
  <si>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</si>
  <si>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未払法人税等</t>
    <rPh sb="0" eb="6">
      <t>ミハライホウジンゼイトウ</t>
    </rPh>
    <phoneticPr fontId="1"/>
  </si>
  <si>
    <t>未払消費税等</t>
    <rPh sb="0" eb="5">
      <t>ミハライショウヒゼイ</t>
    </rPh>
    <rPh sb="5" eb="6">
      <t>トウ</t>
    </rPh>
    <phoneticPr fontId="1"/>
  </si>
  <si>
    <t>通信運搬費</t>
    <rPh sb="0" eb="5">
      <t>ツウシンウンパンヒ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</si>
</sst>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6" fontId="3" fillId="0" borderId="8" xfId="0" applyNumberFormat="1" applyFont="1" applyBorder="1" applyProtection="1">
      <alignment vertical="center"/>
      <protection locked="0"/>
    </xf>
    <xf numFmtId="176" fontId="3" fillId="0" borderId="2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22" xfId="0" applyNumberFormat="1" applyFont="1" applyBorder="1" applyProtection="1">
      <alignment vertical="center"/>
      <protection locked="0"/>
    </xf>
    <xf numFmtId="176" fontId="3" fillId="0" borderId="13" xfId="0" applyNumberFormat="1" applyFont="1" applyBorder="1" applyProtection="1">
      <alignment vertical="center"/>
      <protection locked="0"/>
    </xf>
    <xf numFmtId="176" fontId="3" fillId="0" borderId="23" xfId="0" applyNumberFormat="1" applyFont="1" applyBorder="1" applyProtection="1">
      <alignment vertical="center"/>
      <protection locked="0"/>
    </xf>
    <xf numFmtId="176" fontId="3" fillId="0" borderId="24" xfId="0" applyNumberFormat="1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176" fontId="3" fillId="2" borderId="8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176" fontId="3" fillId="2" borderId="14" xfId="0" applyNumberFormat="1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176" fontId="3" fillId="2" borderId="21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2" borderId="24" xfId="0" applyNumberFormat="1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2" borderId="9" xfId="0" applyNumberFormat="1" applyFont="1" applyFill="1" applyBorder="1">
      <alignment vertical="center"/>
    </xf>
    <xf numFmtId="176" fontId="5" fillId="2" borderId="8" xfId="0" applyNumberFormat="1" applyFont="1" applyFill="1" applyBorder="1">
      <alignment vertical="center"/>
    </xf>
    <xf numFmtId="176" fontId="5" fillId="2" borderId="10" xfId="0" applyNumberFormat="1" applyFont="1" applyFill="1" applyBorder="1">
      <alignment vertical="center"/>
    </xf>
    <xf numFmtId="176" fontId="5" fillId="2" borderId="15" xfId="0" applyNumberFormat="1" applyFont="1" applyFill="1" applyBorder="1">
      <alignment vertical="center"/>
    </xf>
    <xf numFmtId="176" fontId="5" fillId="2" borderId="12" xfId="0" applyNumberFormat="1" applyFont="1" applyFill="1" applyBorder="1">
      <alignment vertical="center"/>
    </xf>
    <xf numFmtId="176" fontId="5" fillId="2" borderId="11" xfId="0" applyNumberFormat="1" applyFont="1" applyFill="1" applyBorder="1">
      <alignment vertical="center"/>
    </xf>
    <xf numFmtId="176" fontId="5" fillId="0" borderId="0" xfId="0" applyNumberFormat="1" applyFont="1" applyAlignment="1">
      <alignment horizontal="center" vertical="center"/>
    </xf>
    <xf numFmtId="176" fontId="5" fillId="2" borderId="13" xfId="0" applyNumberFormat="1" applyFont="1" applyFill="1" applyBorder="1">
      <alignment vertical="center"/>
    </xf>
    <xf numFmtId="176" fontId="5" fillId="2" borderId="16" xfId="0" applyNumberFormat="1" applyFont="1" applyFill="1" applyBorder="1">
      <alignment vertical="center"/>
    </xf>
    <xf numFmtId="0" fontId="5" fillId="0" borderId="0" xfId="0" applyFont="1" applyAlignment="1">
      <alignment vertical="center" shrinkToFit="1"/>
    </xf>
    <xf numFmtId="176" fontId="5" fillId="0" borderId="14" xfId="0" applyNumberFormat="1" applyFont="1" applyBorder="1">
      <alignment vertical="center"/>
    </xf>
    <xf numFmtId="176" fontId="5" fillId="2" borderId="17" xfId="0" applyNumberFormat="1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>
      <alignment horizontal="center" vertical="center" shrinkToFit="1"/>
    </xf>
    <xf numFmtId="0" fontId="5" fillId="0" borderId="1" xfId="0" applyFont="1" applyBorder="1" applyProtection="1">
      <alignment vertical="center"/>
      <protection locked="0"/>
    </xf>
    <xf numFmtId="176" fontId="5" fillId="0" borderId="8" xfId="0" applyNumberFormat="1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6" fontId="5" fillId="0" borderId="14" xfId="0" applyNumberFormat="1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2" borderId="18" xfId="0" applyNumberFormat="1" applyFont="1" applyFill="1" applyBorder="1">
      <alignment vertical="center"/>
    </xf>
    <xf numFmtId="176" fontId="5" fillId="2" borderId="19" xfId="0" applyNumberFormat="1" applyFont="1" applyFill="1" applyBorder="1">
      <alignment vertical="center"/>
    </xf>
    <xf numFmtId="176" fontId="5" fillId="0" borderId="10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Zeros="0" tabSelected="1" topLeftCell="B1" zoomScaleNormal="100" workbookViewId="0">
      <selection activeCell="E5" sqref="E5"/>
    </sheetView>
  </sheetViews>
  <sheetFormatPr defaultColWidth="9" defaultRowHeight="13.2" x14ac:dyDescent="0.2"/>
  <cols>
    <col min="1" max="2" width="2.6640625" style="1" customWidth="1"/>
    <col min="3" max="3" width="28.21875" style="1" customWidth="1"/>
    <col min="4" max="6" width="15.6640625" style="1" customWidth="1"/>
    <col min="7" max="16384" width="9" style="1"/>
  </cols>
  <sheetData>
    <row r="1" spans="1:7" ht="13.8" thickBot="1" x14ac:dyDescent="0.25">
      <c r="A1" s="38"/>
      <c r="B1" s="38"/>
      <c r="C1" s="38"/>
      <c r="D1" s="38"/>
      <c r="E1" s="38"/>
      <c r="F1" s="39" t="s">
        <v>32</v>
      </c>
      <c r="G1" s="40" t="s">
        <v>73</v>
      </c>
    </row>
    <row r="2" spans="1:7" ht="15" customHeight="1" x14ac:dyDescent="0.2">
      <c r="A2" s="77" t="s">
        <v>3</v>
      </c>
      <c r="B2" s="78"/>
      <c r="C2" s="78"/>
      <c r="D2" s="41" t="s">
        <v>0</v>
      </c>
      <c r="E2" s="41" t="s">
        <v>1</v>
      </c>
      <c r="F2" s="42" t="s">
        <v>77</v>
      </c>
      <c r="G2" s="38"/>
    </row>
    <row r="3" spans="1:7" ht="15" customHeight="1" x14ac:dyDescent="0.2">
      <c r="A3" s="43" t="s">
        <v>4</v>
      </c>
      <c r="B3" s="38"/>
      <c r="C3" s="38"/>
      <c r="D3" s="44"/>
      <c r="E3" s="44"/>
      <c r="F3" s="45">
        <f>D3-E3</f>
        <v>0</v>
      </c>
      <c r="G3" s="38"/>
    </row>
    <row r="4" spans="1:7" ht="15" customHeight="1" x14ac:dyDescent="0.2">
      <c r="A4" s="43"/>
      <c r="B4" s="38" t="s">
        <v>5</v>
      </c>
      <c r="C4" s="38"/>
      <c r="D4" s="44"/>
      <c r="E4" s="44"/>
      <c r="F4" s="45">
        <f t="shared" ref="F4:F56" si="0">D4-E4</f>
        <v>0</v>
      </c>
      <c r="G4" s="38"/>
    </row>
    <row r="5" spans="1:7" ht="15" customHeight="1" x14ac:dyDescent="0.2">
      <c r="A5" s="43"/>
      <c r="B5" s="38"/>
      <c r="C5" s="38" t="s">
        <v>6</v>
      </c>
      <c r="D5" s="46">
        <f>貸借対照表内訳表!H5</f>
        <v>1499986</v>
      </c>
      <c r="E5" s="44">
        <v>2724993</v>
      </c>
      <c r="F5" s="45">
        <f t="shared" si="0"/>
        <v>-1225007</v>
      </c>
      <c r="G5" s="38"/>
    </row>
    <row r="6" spans="1:7" ht="15" customHeight="1" x14ac:dyDescent="0.2">
      <c r="A6" s="43"/>
      <c r="B6" s="38"/>
      <c r="C6" s="38" t="s">
        <v>114</v>
      </c>
      <c r="D6" s="46">
        <f>貸借対照表内訳表!H6</f>
        <v>6103190</v>
      </c>
      <c r="E6" s="44">
        <v>2059480</v>
      </c>
      <c r="F6" s="45">
        <f t="shared" si="0"/>
        <v>4043710</v>
      </c>
      <c r="G6" s="38"/>
    </row>
    <row r="7" spans="1:7" ht="15" customHeight="1" x14ac:dyDescent="0.2">
      <c r="A7" s="43"/>
      <c r="B7" s="38"/>
      <c r="C7" s="38" t="s">
        <v>115</v>
      </c>
      <c r="D7" s="46">
        <f>貸借対照表内訳表!H7</f>
        <v>10000</v>
      </c>
      <c r="E7" s="44">
        <v>110000</v>
      </c>
      <c r="F7" s="45">
        <f t="shared" si="0"/>
        <v>-100000</v>
      </c>
      <c r="G7" s="38"/>
    </row>
    <row r="8" spans="1:7" ht="15" customHeight="1" x14ac:dyDescent="0.2">
      <c r="A8" s="43"/>
      <c r="B8" s="38"/>
      <c r="C8" s="38" t="s">
        <v>116</v>
      </c>
      <c r="D8" s="46">
        <f>貸借対照表内訳表!H8</f>
        <v>1700000</v>
      </c>
      <c r="E8" s="44">
        <v>6113553</v>
      </c>
      <c r="F8" s="45">
        <f t="shared" si="0"/>
        <v>-4413553</v>
      </c>
      <c r="G8" s="38"/>
    </row>
    <row r="9" spans="1:7" ht="15" customHeight="1" x14ac:dyDescent="0.2">
      <c r="A9" s="43"/>
      <c r="B9" s="38"/>
      <c r="C9" s="38" t="s">
        <v>117</v>
      </c>
      <c r="D9" s="46">
        <f>貸借対照表内訳表!H9</f>
        <v>-36600</v>
      </c>
      <c r="E9" s="44">
        <v>-12356</v>
      </c>
      <c r="F9" s="45">
        <f t="shared" si="0"/>
        <v>-24244</v>
      </c>
      <c r="G9" s="38"/>
    </row>
    <row r="10" spans="1:7" ht="15" customHeight="1" x14ac:dyDescent="0.2">
      <c r="A10" s="43"/>
      <c r="B10" s="38"/>
      <c r="C10" s="38"/>
      <c r="D10" s="46">
        <f>貸借対照表内訳表!H10</f>
        <v>0</v>
      </c>
      <c r="E10" s="44"/>
      <c r="F10" s="45">
        <f t="shared" si="0"/>
        <v>0</v>
      </c>
      <c r="G10" s="38"/>
    </row>
    <row r="11" spans="1:7" ht="15" customHeight="1" x14ac:dyDescent="0.2">
      <c r="A11" s="43"/>
      <c r="C11" s="38" t="s">
        <v>7</v>
      </c>
      <c r="D11" s="47">
        <f>SUM(D5:D10)</f>
        <v>9276576</v>
      </c>
      <c r="E11" s="47">
        <f>SUM(E5:E10)</f>
        <v>10995670</v>
      </c>
      <c r="F11" s="48">
        <f t="shared" si="0"/>
        <v>-1719094</v>
      </c>
      <c r="G11" s="38"/>
    </row>
    <row r="12" spans="1:7" ht="15" customHeight="1" x14ac:dyDescent="0.2">
      <c r="A12" s="43"/>
      <c r="B12" s="38"/>
      <c r="C12" s="38"/>
      <c r="D12" s="44"/>
      <c r="E12" s="44"/>
      <c r="F12" s="45">
        <f t="shared" si="0"/>
        <v>0</v>
      </c>
      <c r="G12" s="38"/>
    </row>
    <row r="13" spans="1:7" ht="15" customHeight="1" x14ac:dyDescent="0.2">
      <c r="A13" s="43"/>
      <c r="B13" s="38" t="s">
        <v>8</v>
      </c>
      <c r="C13" s="38"/>
      <c r="D13" s="44"/>
      <c r="E13" s="44"/>
      <c r="F13" s="45">
        <f t="shared" si="0"/>
        <v>0</v>
      </c>
      <c r="G13" s="38"/>
    </row>
    <row r="14" spans="1:7" ht="15" customHeight="1" x14ac:dyDescent="0.2">
      <c r="A14" s="43"/>
      <c r="B14" s="38" t="s">
        <v>9</v>
      </c>
      <c r="C14" s="38"/>
      <c r="D14" s="44"/>
      <c r="E14" s="44"/>
      <c r="F14" s="45">
        <f t="shared" si="0"/>
        <v>0</v>
      </c>
      <c r="G14" s="38"/>
    </row>
    <row r="15" spans="1:7" ht="15" customHeight="1" x14ac:dyDescent="0.2">
      <c r="A15" s="43"/>
      <c r="B15" s="38"/>
      <c r="C15" s="38"/>
      <c r="D15" s="46">
        <f>貸借対照表内訳表!H15</f>
        <v>0</v>
      </c>
      <c r="E15" s="44"/>
      <c r="F15" s="45">
        <f t="shared" si="0"/>
        <v>0</v>
      </c>
      <c r="G15" s="38"/>
    </row>
    <row r="16" spans="1:7" ht="15" customHeight="1" x14ac:dyDescent="0.2">
      <c r="A16" s="43"/>
      <c r="B16" s="38"/>
      <c r="C16" s="38" t="s">
        <v>10</v>
      </c>
      <c r="D16" s="47">
        <f>SUM(D15:D15)</f>
        <v>0</v>
      </c>
      <c r="E16" s="47">
        <f>SUM(E15:E15)</f>
        <v>0</v>
      </c>
      <c r="F16" s="48">
        <f t="shared" si="0"/>
        <v>0</v>
      </c>
      <c r="G16" s="38"/>
    </row>
    <row r="17" spans="1:7" ht="15" customHeight="1" x14ac:dyDescent="0.2">
      <c r="A17" s="43"/>
      <c r="B17" s="38" t="s">
        <v>11</v>
      </c>
      <c r="C17" s="38"/>
      <c r="D17" s="44"/>
      <c r="E17" s="44"/>
      <c r="F17" s="45">
        <f t="shared" si="0"/>
        <v>0</v>
      </c>
      <c r="G17" s="38"/>
    </row>
    <row r="18" spans="1:7" ht="15" customHeight="1" x14ac:dyDescent="0.2">
      <c r="A18" s="43"/>
      <c r="B18" s="38"/>
      <c r="C18" s="38"/>
      <c r="D18" s="46">
        <f>貸借対照表内訳表!H18</f>
        <v>0</v>
      </c>
      <c r="E18" s="44"/>
      <c r="F18" s="45">
        <f t="shared" si="0"/>
        <v>0</v>
      </c>
      <c r="G18" s="38"/>
    </row>
    <row r="19" spans="1:7" ht="15" customHeight="1" x14ac:dyDescent="0.2">
      <c r="A19" s="43"/>
      <c r="B19" s="38"/>
      <c r="C19" s="38" t="s">
        <v>12</v>
      </c>
      <c r="D19" s="47">
        <f>SUM(D18:D18)</f>
        <v>0</v>
      </c>
      <c r="E19" s="47">
        <f>SUM(E18:E18)</f>
        <v>0</v>
      </c>
      <c r="F19" s="48">
        <f t="shared" si="0"/>
        <v>0</v>
      </c>
      <c r="G19" s="38"/>
    </row>
    <row r="20" spans="1:7" ht="15" customHeight="1" x14ac:dyDescent="0.2">
      <c r="A20" s="43"/>
      <c r="B20" s="38" t="s">
        <v>13</v>
      </c>
      <c r="C20" s="38"/>
      <c r="D20" s="44"/>
      <c r="E20" s="44"/>
      <c r="F20" s="45">
        <f t="shared" si="0"/>
        <v>0</v>
      </c>
      <c r="G20" s="38"/>
    </row>
    <row r="21" spans="1:7" ht="15" customHeight="1" x14ac:dyDescent="0.2">
      <c r="A21" s="43"/>
      <c r="B21" s="38"/>
      <c r="C21" s="38" t="s">
        <v>118</v>
      </c>
      <c r="D21" s="46">
        <f>貸借対照表内訳表!H21</f>
        <v>254675</v>
      </c>
      <c r="E21" s="44">
        <v>350427</v>
      </c>
      <c r="F21" s="45">
        <f>D21-E21</f>
        <v>-95752</v>
      </c>
      <c r="G21" s="38"/>
    </row>
    <row r="22" spans="1:7" ht="15" customHeight="1" x14ac:dyDescent="0.2">
      <c r="A22" s="43"/>
      <c r="B22" s="38"/>
      <c r="C22" s="38" t="s">
        <v>119</v>
      </c>
      <c r="D22" s="46">
        <f>貸借対照表内訳表!H22</f>
        <v>38868</v>
      </c>
      <c r="E22" s="44">
        <v>81256</v>
      </c>
      <c r="F22" s="45">
        <f>D22-E22</f>
        <v>-42388</v>
      </c>
      <c r="G22" s="38"/>
    </row>
    <row r="23" spans="1:7" ht="15" customHeight="1" x14ac:dyDescent="0.2">
      <c r="A23" s="43"/>
      <c r="B23" s="38"/>
      <c r="C23" s="38"/>
      <c r="D23" s="46"/>
      <c r="E23" s="44"/>
      <c r="F23" s="45"/>
      <c r="G23" s="38"/>
    </row>
    <row r="24" spans="1:7" ht="15" customHeight="1" x14ac:dyDescent="0.2">
      <c r="A24" s="43"/>
      <c r="B24" s="38"/>
      <c r="C24" s="38"/>
      <c r="D24" s="46">
        <f>貸借対照表内訳表!H23</f>
        <v>0</v>
      </c>
      <c r="E24" s="44"/>
      <c r="F24" s="45">
        <f t="shared" si="0"/>
        <v>0</v>
      </c>
      <c r="G24" s="38"/>
    </row>
    <row r="25" spans="1:7" ht="15" customHeight="1" x14ac:dyDescent="0.2">
      <c r="A25" s="43"/>
      <c r="B25" s="38"/>
      <c r="C25" s="38" t="s">
        <v>14</v>
      </c>
      <c r="D25" s="47">
        <f>SUM(D21:D24)</f>
        <v>293543</v>
      </c>
      <c r="E25" s="47">
        <f>SUM(E21:E24)</f>
        <v>431683</v>
      </c>
      <c r="F25" s="48">
        <f t="shared" si="0"/>
        <v>-138140</v>
      </c>
      <c r="G25" s="38"/>
    </row>
    <row r="26" spans="1:7" ht="15" customHeight="1" x14ac:dyDescent="0.2">
      <c r="A26" s="43"/>
      <c r="C26" s="38" t="s">
        <v>15</v>
      </c>
      <c r="D26" s="47">
        <f>D16+D19+D25</f>
        <v>293543</v>
      </c>
      <c r="E26" s="47">
        <f>E16+E19+E25</f>
        <v>431683</v>
      </c>
      <c r="F26" s="48">
        <f t="shared" si="0"/>
        <v>-138140</v>
      </c>
      <c r="G26" s="38"/>
    </row>
    <row r="27" spans="1:7" ht="15" customHeight="1" thickBot="1" x14ac:dyDescent="0.25">
      <c r="A27" s="43"/>
      <c r="B27" s="38" t="s">
        <v>16</v>
      </c>
      <c r="C27" s="38"/>
      <c r="D27" s="49">
        <f>D11+D26</f>
        <v>9570119</v>
      </c>
      <c r="E27" s="49">
        <f>E11+E26</f>
        <v>11427353</v>
      </c>
      <c r="F27" s="50">
        <f t="shared" si="0"/>
        <v>-1857234</v>
      </c>
      <c r="G27" s="51" t="str">
        <f>IF(D27-貸借対照表内訳表!H26=0,"OK",D27-貸借対照表内訳表!H26)</f>
        <v>OK</v>
      </c>
    </row>
    <row r="28" spans="1:7" ht="15" customHeight="1" thickTop="1" x14ac:dyDescent="0.2">
      <c r="A28" s="43"/>
      <c r="B28" s="38"/>
      <c r="C28" s="38"/>
      <c r="D28" s="44"/>
      <c r="E28" s="44"/>
      <c r="F28" s="45">
        <f t="shared" si="0"/>
        <v>0</v>
      </c>
      <c r="G28" s="40"/>
    </row>
    <row r="29" spans="1:7" ht="15" customHeight="1" x14ac:dyDescent="0.2">
      <c r="A29" s="43" t="s">
        <v>17</v>
      </c>
      <c r="B29" s="38"/>
      <c r="C29" s="38"/>
      <c r="D29" s="44"/>
      <c r="E29" s="44"/>
      <c r="F29" s="45">
        <f t="shared" si="0"/>
        <v>0</v>
      </c>
      <c r="G29" s="40"/>
    </row>
    <row r="30" spans="1:7" ht="15" customHeight="1" x14ac:dyDescent="0.2">
      <c r="A30" s="43"/>
      <c r="B30" s="38" t="s">
        <v>18</v>
      </c>
      <c r="C30" s="38"/>
      <c r="D30" s="44"/>
      <c r="E30" s="44"/>
      <c r="F30" s="45">
        <f t="shared" si="0"/>
        <v>0</v>
      </c>
      <c r="G30" s="40"/>
    </row>
    <row r="31" spans="1:7" ht="15" customHeight="1" x14ac:dyDescent="0.2">
      <c r="A31" s="43"/>
      <c r="B31" s="38"/>
      <c r="C31" s="38" t="s">
        <v>120</v>
      </c>
      <c r="D31" s="46">
        <f>貸借対照表内訳表!H30</f>
        <v>5377386</v>
      </c>
      <c r="E31" s="44">
        <v>3022851</v>
      </c>
      <c r="F31" s="45">
        <f t="shared" si="0"/>
        <v>2354535</v>
      </c>
      <c r="G31" s="40"/>
    </row>
    <row r="32" spans="1:7" ht="15" customHeight="1" x14ac:dyDescent="0.2">
      <c r="A32" s="43"/>
      <c r="B32" s="38"/>
      <c r="C32" s="38" t="s">
        <v>121</v>
      </c>
      <c r="D32" s="46">
        <f>貸借対照表内訳表!H31</f>
        <v>876240</v>
      </c>
      <c r="E32" s="44">
        <v>435664</v>
      </c>
      <c r="F32" s="45">
        <f t="shared" si="0"/>
        <v>440576</v>
      </c>
      <c r="G32" s="40"/>
    </row>
    <row r="33" spans="1:7" ht="15" customHeight="1" x14ac:dyDescent="0.2">
      <c r="A33" s="43"/>
      <c r="B33" s="38"/>
      <c r="C33" s="38" t="s">
        <v>122</v>
      </c>
      <c r="D33" s="46">
        <f>貸借対照表内訳表!H32</f>
        <v>212200</v>
      </c>
      <c r="E33" s="44">
        <v>377600</v>
      </c>
      <c r="F33" s="45">
        <f t="shared" si="0"/>
        <v>-165400</v>
      </c>
      <c r="G33" s="40"/>
    </row>
    <row r="34" spans="1:7" ht="15" customHeight="1" x14ac:dyDescent="0.2">
      <c r="A34" s="43"/>
      <c r="B34" s="38"/>
      <c r="C34" s="38" t="s">
        <v>123</v>
      </c>
      <c r="D34" s="46">
        <f>貸借対照表内訳表!H33</f>
        <v>389400</v>
      </c>
      <c r="E34" s="44"/>
      <c r="F34" s="45">
        <f t="shared" si="0"/>
        <v>389400</v>
      </c>
      <c r="G34" s="40"/>
    </row>
    <row r="35" spans="1:7" ht="15" customHeight="1" x14ac:dyDescent="0.2">
      <c r="A35" s="43"/>
      <c r="B35" s="38"/>
      <c r="C35" s="38" t="s">
        <v>124</v>
      </c>
      <c r="D35" s="46">
        <f>貸借対照表内訳表!H34</f>
        <v>119562</v>
      </c>
      <c r="E35" s="44">
        <v>349673</v>
      </c>
      <c r="F35" s="45">
        <f t="shared" si="0"/>
        <v>-230111</v>
      </c>
      <c r="G35" s="40"/>
    </row>
    <row r="36" spans="1:7" ht="15" customHeight="1" x14ac:dyDescent="0.2">
      <c r="A36" s="43"/>
      <c r="B36" s="38"/>
      <c r="C36" s="38" t="s">
        <v>125</v>
      </c>
      <c r="D36" s="46">
        <f>貸借対照表内訳表!H35</f>
        <v>1000000</v>
      </c>
      <c r="E36" s="44">
        <v>5260000</v>
      </c>
      <c r="F36" s="45">
        <f t="shared" si="0"/>
        <v>-4260000</v>
      </c>
      <c r="G36" s="40"/>
    </row>
    <row r="37" spans="1:7" ht="15" customHeight="1" x14ac:dyDescent="0.2">
      <c r="A37" s="43"/>
      <c r="B37" s="38"/>
      <c r="C37" s="38"/>
      <c r="D37" s="46">
        <f>貸借対照表内訳表!H36</f>
        <v>0</v>
      </c>
      <c r="E37" s="44"/>
      <c r="F37" s="45">
        <f t="shared" si="0"/>
        <v>0</v>
      </c>
      <c r="G37" s="40"/>
    </row>
    <row r="38" spans="1:7" ht="15" customHeight="1" x14ac:dyDescent="0.2">
      <c r="A38" s="43"/>
      <c r="C38" s="38" t="s">
        <v>19</v>
      </c>
      <c r="D38" s="47">
        <f>SUM(D31:D37)</f>
        <v>7974788</v>
      </c>
      <c r="E38" s="47">
        <f>SUM(E31:E37)</f>
        <v>9445788</v>
      </c>
      <c r="F38" s="48">
        <f t="shared" si="0"/>
        <v>-1471000</v>
      </c>
      <c r="G38" s="40"/>
    </row>
    <row r="39" spans="1:7" ht="15" customHeight="1" x14ac:dyDescent="0.2">
      <c r="A39" s="43"/>
      <c r="B39" s="38" t="s">
        <v>20</v>
      </c>
      <c r="C39" s="38"/>
      <c r="D39" s="44"/>
      <c r="E39" s="44"/>
      <c r="F39" s="45">
        <f t="shared" si="0"/>
        <v>0</v>
      </c>
      <c r="G39" s="40"/>
    </row>
    <row r="40" spans="1:7" ht="15" customHeight="1" x14ac:dyDescent="0.2">
      <c r="A40" s="43"/>
      <c r="B40" s="38"/>
      <c r="C40" s="38" t="s">
        <v>126</v>
      </c>
      <c r="D40" s="46">
        <f>貸借対照表内訳表!H39</f>
        <v>1958908</v>
      </c>
      <c r="E40" s="44">
        <v>1958908</v>
      </c>
      <c r="F40" s="45">
        <f t="shared" si="0"/>
        <v>0</v>
      </c>
      <c r="G40" s="40"/>
    </row>
    <row r="41" spans="1:7" ht="15" customHeight="1" x14ac:dyDescent="0.2">
      <c r="A41" s="43"/>
      <c r="B41" s="38"/>
      <c r="C41" s="38"/>
      <c r="D41" s="46">
        <f>貸借対照表内訳表!D40</f>
        <v>0</v>
      </c>
      <c r="E41" s="44"/>
      <c r="F41" s="45">
        <f t="shared" si="0"/>
        <v>0</v>
      </c>
      <c r="G41" s="40"/>
    </row>
    <row r="42" spans="1:7" ht="15" customHeight="1" x14ac:dyDescent="0.2">
      <c r="A42" s="43"/>
      <c r="C42" s="38" t="s">
        <v>21</v>
      </c>
      <c r="D42" s="47">
        <f>SUM(D40:D41)</f>
        <v>1958908</v>
      </c>
      <c r="E42" s="47">
        <f>SUM(E40:E41)</f>
        <v>1958908</v>
      </c>
      <c r="F42" s="48">
        <f t="shared" si="0"/>
        <v>0</v>
      </c>
      <c r="G42" s="40"/>
    </row>
    <row r="43" spans="1:7" ht="15" customHeight="1" x14ac:dyDescent="0.2">
      <c r="A43" s="43"/>
      <c r="B43" s="38" t="s">
        <v>22</v>
      </c>
      <c r="C43" s="38"/>
      <c r="D43" s="47">
        <f>D38+D42</f>
        <v>9933696</v>
      </c>
      <c r="E43" s="47">
        <f>E38+E42</f>
        <v>11404696</v>
      </c>
      <c r="F43" s="48">
        <f t="shared" si="0"/>
        <v>-1471000</v>
      </c>
      <c r="G43" s="51" t="str">
        <f>IF(D43-貸借対照表内訳表!H42=0,"OK",D43-貸借対照表内訳表!H42)</f>
        <v>OK</v>
      </c>
    </row>
    <row r="44" spans="1:7" ht="15" customHeight="1" x14ac:dyDescent="0.2">
      <c r="A44" s="43"/>
      <c r="B44" s="38"/>
      <c r="C44" s="38"/>
      <c r="D44" s="44"/>
      <c r="E44" s="44"/>
      <c r="F44" s="45">
        <f t="shared" si="0"/>
        <v>0</v>
      </c>
      <c r="G44" s="40"/>
    </row>
    <row r="45" spans="1:7" ht="15" customHeight="1" x14ac:dyDescent="0.2">
      <c r="A45" s="43" t="s">
        <v>23</v>
      </c>
      <c r="B45" s="38"/>
      <c r="C45" s="38"/>
      <c r="D45" s="44"/>
      <c r="E45" s="44"/>
      <c r="F45" s="45">
        <f t="shared" si="0"/>
        <v>0</v>
      </c>
      <c r="G45" s="40"/>
    </row>
    <row r="46" spans="1:7" ht="15" customHeight="1" x14ac:dyDescent="0.2">
      <c r="A46" s="43"/>
      <c r="B46" s="38" t="s">
        <v>24</v>
      </c>
      <c r="C46" s="38"/>
      <c r="D46" s="44"/>
      <c r="E46" s="44"/>
      <c r="F46" s="45">
        <f t="shared" si="0"/>
        <v>0</v>
      </c>
      <c r="G46" s="40"/>
    </row>
    <row r="47" spans="1:7" ht="15" customHeight="1" x14ac:dyDescent="0.2">
      <c r="A47" s="43"/>
      <c r="B47" s="38"/>
      <c r="C47" s="38" t="s">
        <v>25</v>
      </c>
      <c r="D47" s="46">
        <f>貸借対照表内訳表!H46</f>
        <v>0</v>
      </c>
      <c r="E47" s="44"/>
      <c r="F47" s="45">
        <f t="shared" si="0"/>
        <v>0</v>
      </c>
      <c r="G47" s="40"/>
    </row>
    <row r="48" spans="1:7" ht="15" customHeight="1" x14ac:dyDescent="0.2">
      <c r="A48" s="43"/>
      <c r="B48" s="38"/>
      <c r="C48" s="38"/>
      <c r="D48" s="46">
        <f>貸借対照表内訳表!H47</f>
        <v>0</v>
      </c>
      <c r="E48" s="44"/>
      <c r="F48" s="45">
        <f t="shared" si="0"/>
        <v>0</v>
      </c>
      <c r="G48" s="40"/>
    </row>
    <row r="49" spans="1:7" ht="15" customHeight="1" x14ac:dyDescent="0.2">
      <c r="A49" s="43"/>
      <c r="C49" s="38" t="s">
        <v>26</v>
      </c>
      <c r="D49" s="52">
        <f>SUM(D47:D48)</f>
        <v>0</v>
      </c>
      <c r="E49" s="52">
        <f>SUM(E47:E48)</f>
        <v>0</v>
      </c>
      <c r="F49" s="53">
        <f t="shared" si="0"/>
        <v>0</v>
      </c>
      <c r="G49" s="51"/>
    </row>
    <row r="50" spans="1:7" ht="15" customHeight="1" x14ac:dyDescent="0.2">
      <c r="A50" s="43"/>
      <c r="B50" s="38"/>
      <c r="C50" s="54" t="s">
        <v>27</v>
      </c>
      <c r="D50" s="44"/>
      <c r="E50" s="44"/>
      <c r="F50" s="45">
        <f t="shared" si="0"/>
        <v>0</v>
      </c>
      <c r="G50" s="40"/>
    </row>
    <row r="51" spans="1:7" ht="15" customHeight="1" x14ac:dyDescent="0.2">
      <c r="A51" s="43"/>
      <c r="B51" s="38"/>
      <c r="C51" s="54" t="s">
        <v>28</v>
      </c>
      <c r="D51" s="55"/>
      <c r="E51" s="55"/>
      <c r="F51" s="56">
        <f t="shared" si="0"/>
        <v>0</v>
      </c>
      <c r="G51" s="40"/>
    </row>
    <row r="52" spans="1:7" ht="15" customHeight="1" x14ac:dyDescent="0.2">
      <c r="A52" s="43"/>
      <c r="B52" s="38" t="s">
        <v>29</v>
      </c>
      <c r="C52" s="38"/>
      <c r="D52" s="46">
        <f>正味財産増減計算書!E64</f>
        <v>-363577</v>
      </c>
      <c r="E52" s="44">
        <v>22657</v>
      </c>
      <c r="F52" s="45">
        <f t="shared" si="0"/>
        <v>-386234</v>
      </c>
      <c r="G52" s="40"/>
    </row>
    <row r="53" spans="1:7" ht="15" customHeight="1" x14ac:dyDescent="0.2">
      <c r="A53" s="43"/>
      <c r="B53" s="38"/>
      <c r="C53" s="54" t="s">
        <v>27</v>
      </c>
      <c r="D53" s="44"/>
      <c r="E53" s="44"/>
      <c r="F53" s="45">
        <f t="shared" si="0"/>
        <v>0</v>
      </c>
      <c r="G53" s="40"/>
    </row>
    <row r="54" spans="1:7" ht="15" customHeight="1" x14ac:dyDescent="0.2">
      <c r="A54" s="43"/>
      <c r="B54" s="38"/>
      <c r="C54" s="54" t="s">
        <v>28</v>
      </c>
      <c r="D54" s="44"/>
      <c r="E54" s="44"/>
      <c r="F54" s="45">
        <f t="shared" si="0"/>
        <v>0</v>
      </c>
      <c r="G54" s="40"/>
    </row>
    <row r="55" spans="1:7" ht="15" customHeight="1" x14ac:dyDescent="0.2">
      <c r="A55" s="43"/>
      <c r="B55" s="38" t="s">
        <v>30</v>
      </c>
      <c r="C55" s="38"/>
      <c r="D55" s="47">
        <f>D49+D52</f>
        <v>-363577</v>
      </c>
      <c r="E55" s="47">
        <f>E49+E52</f>
        <v>22657</v>
      </c>
      <c r="F55" s="48">
        <f t="shared" si="0"/>
        <v>-386234</v>
      </c>
      <c r="G55" s="51" t="str">
        <f>IF(D55-正味財産増減計算書!E73+D55-貸借対照表内訳表!H54=0,"OK",D55-正味財産増減計算書!E73+D55-貸借対照表内訳表!H54)</f>
        <v>OK</v>
      </c>
    </row>
    <row r="56" spans="1:7" ht="15" customHeight="1" thickBot="1" x14ac:dyDescent="0.25">
      <c r="A56" s="57"/>
      <c r="B56" s="58" t="s">
        <v>31</v>
      </c>
      <c r="C56" s="58"/>
      <c r="D56" s="49">
        <f>D43+D55</f>
        <v>9570119</v>
      </c>
      <c r="E56" s="49">
        <f>E43+E55</f>
        <v>11427353</v>
      </c>
      <c r="F56" s="50">
        <f t="shared" si="0"/>
        <v>-1857234</v>
      </c>
      <c r="G56" s="40"/>
    </row>
  </sheetData>
  <sheetProtection sheet="1" objects="1" scenarios="1"/>
  <mergeCells count="1">
    <mergeCell ref="A2:C2"/>
  </mergeCells>
  <phoneticPr fontId="1"/>
  <dataValidations count="1">
    <dataValidation imeMode="off" allowBlank="1" showInputMessage="1" showErrorMessage="1" sqref="D3:F56" xr:uid="{00000000-0002-0000-0000-000000000000}"/>
  </dataValidations>
  <printOptions horizontalCentered="1"/>
  <pageMargins left="0.70866141732283472" right="0.70866141732283472" top="1.1417322834645669" bottom="0.74803149606299213" header="0.70866141732283472" footer="0.31496062992125984"/>
  <pageSetup paperSize="9" scale="90" orientation="portrait" blackAndWhite="1" r:id="rId1"/>
  <headerFooter>
    <oddHeader>&amp;C&amp;"ＭＳ 明朝,標準"&amp;14&amp;U貸　借　対　照　表&amp;11&amp;U
令和7年3月31日現在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showZeros="0" topLeftCell="A31" zoomScaleNormal="100" workbookViewId="0">
      <selection activeCell="D5" sqref="D5"/>
    </sheetView>
  </sheetViews>
  <sheetFormatPr defaultColWidth="9" defaultRowHeight="13.2" x14ac:dyDescent="0.2"/>
  <cols>
    <col min="1" max="2" width="2.6640625" style="34" customWidth="1"/>
    <col min="3" max="3" width="25.33203125" style="34" customWidth="1"/>
    <col min="4" max="8" width="12.6640625" style="34" customWidth="1"/>
    <col min="9" max="16384" width="9" style="35"/>
  </cols>
  <sheetData>
    <row r="1" spans="1:8" ht="13.8" thickBot="1" x14ac:dyDescent="0.25">
      <c r="A1" s="59"/>
      <c r="B1" s="59"/>
      <c r="C1" s="59"/>
      <c r="D1" s="59"/>
      <c r="E1" s="59"/>
      <c r="F1" s="59"/>
      <c r="G1" s="59"/>
      <c r="H1" s="60" t="s">
        <v>32</v>
      </c>
    </row>
    <row r="2" spans="1:8" ht="15" customHeight="1" x14ac:dyDescent="0.2">
      <c r="A2" s="79" t="s">
        <v>3</v>
      </c>
      <c r="B2" s="80"/>
      <c r="C2" s="80"/>
      <c r="D2" s="61" t="s">
        <v>87</v>
      </c>
      <c r="E2" s="61" t="s">
        <v>113</v>
      </c>
      <c r="F2" s="61" t="s">
        <v>33</v>
      </c>
      <c r="G2" s="61" t="s">
        <v>34</v>
      </c>
      <c r="H2" s="62" t="s">
        <v>35</v>
      </c>
    </row>
    <row r="3" spans="1:8" ht="15" customHeight="1" x14ac:dyDescent="0.2">
      <c r="A3" s="63" t="s">
        <v>4</v>
      </c>
      <c r="B3" s="59"/>
      <c r="C3" s="59"/>
      <c r="D3" s="64"/>
      <c r="E3" s="64"/>
      <c r="F3" s="64"/>
      <c r="G3" s="64"/>
      <c r="H3" s="45"/>
    </row>
    <row r="4" spans="1:8" ht="15" customHeight="1" x14ac:dyDescent="0.2">
      <c r="A4" s="63"/>
      <c r="B4" s="59" t="s">
        <v>5</v>
      </c>
      <c r="C4" s="59"/>
      <c r="D4" s="64"/>
      <c r="E4" s="64"/>
      <c r="F4" s="64"/>
      <c r="G4" s="64"/>
      <c r="H4" s="45"/>
    </row>
    <row r="5" spans="1:8" ht="15" customHeight="1" x14ac:dyDescent="0.2">
      <c r="A5" s="63"/>
      <c r="B5" s="59"/>
      <c r="C5" s="59" t="s">
        <v>6</v>
      </c>
      <c r="D5" s="64">
        <v>2036</v>
      </c>
      <c r="E5" s="64">
        <v>921441</v>
      </c>
      <c r="F5" s="64">
        <v>576509</v>
      </c>
      <c r="G5" s="64"/>
      <c r="H5" s="45">
        <f>SUM(D5:G5)</f>
        <v>1499986</v>
      </c>
    </row>
    <row r="6" spans="1:8" ht="15" customHeight="1" x14ac:dyDescent="0.2">
      <c r="A6" s="63"/>
      <c r="B6" s="59"/>
      <c r="C6" s="59" t="s">
        <v>114</v>
      </c>
      <c r="D6" s="64"/>
      <c r="E6" s="64">
        <v>6103190</v>
      </c>
      <c r="F6" s="64"/>
      <c r="G6" s="64"/>
      <c r="H6" s="45">
        <f t="shared" ref="H6:H9" si="0">SUM(D6:G6)</f>
        <v>6103190</v>
      </c>
    </row>
    <row r="7" spans="1:8" ht="15" customHeight="1" x14ac:dyDescent="0.2">
      <c r="A7" s="63"/>
      <c r="B7" s="59"/>
      <c r="C7" s="59" t="s">
        <v>115</v>
      </c>
      <c r="D7" s="64"/>
      <c r="E7" s="64"/>
      <c r="F7" s="64">
        <v>10000</v>
      </c>
      <c r="G7" s="64"/>
      <c r="H7" s="45">
        <f t="shared" si="0"/>
        <v>10000</v>
      </c>
    </row>
    <row r="8" spans="1:8" ht="15" customHeight="1" x14ac:dyDescent="0.2">
      <c r="A8" s="63"/>
      <c r="B8" s="59"/>
      <c r="C8" s="59" t="s">
        <v>116</v>
      </c>
      <c r="D8" s="64">
        <v>1700000</v>
      </c>
      <c r="E8" s="64"/>
      <c r="F8" s="64"/>
      <c r="G8" s="64"/>
      <c r="H8" s="45">
        <f t="shared" si="0"/>
        <v>1700000</v>
      </c>
    </row>
    <row r="9" spans="1:8" ht="15" customHeight="1" x14ac:dyDescent="0.2">
      <c r="A9" s="63"/>
      <c r="B9" s="59"/>
      <c r="C9" s="59" t="s">
        <v>117</v>
      </c>
      <c r="D9" s="64"/>
      <c r="E9" s="64">
        <v>-36600</v>
      </c>
      <c r="F9" s="64"/>
      <c r="G9" s="64"/>
      <c r="H9" s="45">
        <f t="shared" si="0"/>
        <v>-36600</v>
      </c>
    </row>
    <row r="10" spans="1:8" ht="15" customHeight="1" x14ac:dyDescent="0.2">
      <c r="A10" s="63"/>
      <c r="B10" s="59"/>
      <c r="C10" s="59"/>
      <c r="D10" s="64"/>
      <c r="E10" s="64"/>
      <c r="F10" s="64"/>
      <c r="G10" s="64"/>
      <c r="H10" s="45">
        <f t="shared" ref="H10:H55" si="1">SUM(D10:G10)</f>
        <v>0</v>
      </c>
    </row>
    <row r="11" spans="1:8" ht="15" customHeight="1" x14ac:dyDescent="0.2">
      <c r="A11" s="63"/>
      <c r="C11" s="59" t="s">
        <v>7</v>
      </c>
      <c r="D11" s="47">
        <f>SUM(D5:D10)</f>
        <v>1702036</v>
      </c>
      <c r="E11" s="47">
        <f t="shared" ref="E11:G11" si="2">SUM(E5:E10)</f>
        <v>6988031</v>
      </c>
      <c r="F11" s="47">
        <f t="shared" si="2"/>
        <v>586509</v>
      </c>
      <c r="G11" s="47">
        <f t="shared" si="2"/>
        <v>0</v>
      </c>
      <c r="H11" s="48">
        <f t="shared" si="1"/>
        <v>9276576</v>
      </c>
    </row>
    <row r="12" spans="1:8" ht="15" customHeight="1" x14ac:dyDescent="0.2">
      <c r="A12" s="63"/>
      <c r="B12" s="59"/>
      <c r="C12" s="59"/>
      <c r="D12" s="64"/>
      <c r="E12" s="64"/>
      <c r="F12" s="64"/>
      <c r="G12" s="64"/>
      <c r="H12" s="45">
        <f t="shared" si="1"/>
        <v>0</v>
      </c>
    </row>
    <row r="13" spans="1:8" ht="15" customHeight="1" x14ac:dyDescent="0.2">
      <c r="A13" s="63"/>
      <c r="B13" s="59" t="s">
        <v>8</v>
      </c>
      <c r="C13" s="59"/>
      <c r="D13" s="64"/>
      <c r="E13" s="64"/>
      <c r="F13" s="64"/>
      <c r="G13" s="64"/>
      <c r="H13" s="45">
        <f t="shared" si="1"/>
        <v>0</v>
      </c>
    </row>
    <row r="14" spans="1:8" ht="15" customHeight="1" x14ac:dyDescent="0.2">
      <c r="A14" s="63"/>
      <c r="B14" s="59" t="s">
        <v>9</v>
      </c>
      <c r="C14" s="59"/>
      <c r="D14" s="64"/>
      <c r="E14" s="64"/>
      <c r="F14" s="64"/>
      <c r="G14" s="64"/>
      <c r="H14" s="45">
        <f t="shared" si="1"/>
        <v>0</v>
      </c>
    </row>
    <row r="15" spans="1:8" ht="15" customHeight="1" x14ac:dyDescent="0.2">
      <c r="A15" s="63"/>
      <c r="B15" s="59"/>
      <c r="C15" s="59"/>
      <c r="D15" s="64"/>
      <c r="E15" s="64"/>
      <c r="F15" s="64"/>
      <c r="G15" s="64"/>
      <c r="H15" s="45">
        <f t="shared" si="1"/>
        <v>0</v>
      </c>
    </row>
    <row r="16" spans="1:8" ht="15" customHeight="1" x14ac:dyDescent="0.2">
      <c r="A16" s="63"/>
      <c r="B16" s="59"/>
      <c r="C16" s="59" t="s">
        <v>10</v>
      </c>
      <c r="D16" s="47">
        <f>SUM(D15:D15)</f>
        <v>0</v>
      </c>
      <c r="E16" s="47">
        <f>SUM(E15:E15)</f>
        <v>0</v>
      </c>
      <c r="F16" s="47">
        <f>SUM(F15:F15)</f>
        <v>0</v>
      </c>
      <c r="G16" s="47">
        <f>SUM(G15:G15)</f>
        <v>0</v>
      </c>
      <c r="H16" s="48">
        <f t="shared" si="1"/>
        <v>0</v>
      </c>
    </row>
    <row r="17" spans="1:8" ht="15" customHeight="1" x14ac:dyDescent="0.2">
      <c r="A17" s="63"/>
      <c r="B17" s="59" t="s">
        <v>11</v>
      </c>
      <c r="C17" s="59"/>
      <c r="D17" s="64"/>
      <c r="E17" s="64"/>
      <c r="F17" s="64"/>
      <c r="G17" s="64"/>
      <c r="H17" s="45">
        <f t="shared" si="1"/>
        <v>0</v>
      </c>
    </row>
    <row r="18" spans="1:8" ht="15" customHeight="1" x14ac:dyDescent="0.2">
      <c r="A18" s="63"/>
      <c r="B18" s="59"/>
      <c r="C18" s="59"/>
      <c r="D18" s="64"/>
      <c r="E18" s="64"/>
      <c r="F18" s="64"/>
      <c r="G18" s="64"/>
      <c r="H18" s="45">
        <f t="shared" si="1"/>
        <v>0</v>
      </c>
    </row>
    <row r="19" spans="1:8" ht="15" customHeight="1" x14ac:dyDescent="0.2">
      <c r="A19" s="63"/>
      <c r="B19" s="59"/>
      <c r="C19" s="59" t="s">
        <v>12</v>
      </c>
      <c r="D19" s="47">
        <f>SUM(D18:D18)</f>
        <v>0</v>
      </c>
      <c r="E19" s="47">
        <f>SUM(E18:E18)</f>
        <v>0</v>
      </c>
      <c r="F19" s="47">
        <f>SUM(F18:F18)</f>
        <v>0</v>
      </c>
      <c r="G19" s="47">
        <f>SUM(G18:G18)</f>
        <v>0</v>
      </c>
      <c r="H19" s="48">
        <f t="shared" si="1"/>
        <v>0</v>
      </c>
    </row>
    <row r="20" spans="1:8" ht="15" customHeight="1" x14ac:dyDescent="0.2">
      <c r="A20" s="63"/>
      <c r="B20" s="59" t="s">
        <v>13</v>
      </c>
      <c r="C20" s="59"/>
      <c r="D20" s="64"/>
      <c r="E20" s="64"/>
      <c r="F20" s="64"/>
      <c r="G20" s="64"/>
      <c r="H20" s="45">
        <f t="shared" si="1"/>
        <v>0</v>
      </c>
    </row>
    <row r="21" spans="1:8" ht="15" customHeight="1" x14ac:dyDescent="0.2">
      <c r="A21" s="63"/>
      <c r="B21" s="59"/>
      <c r="C21" s="59" t="s">
        <v>118</v>
      </c>
      <c r="D21" s="64"/>
      <c r="E21" s="64">
        <v>254675</v>
      </c>
      <c r="F21" s="64"/>
      <c r="G21" s="64"/>
      <c r="H21" s="45">
        <f t="shared" si="1"/>
        <v>254675</v>
      </c>
    </row>
    <row r="22" spans="1:8" ht="15" customHeight="1" x14ac:dyDescent="0.2">
      <c r="A22" s="63"/>
      <c r="B22" s="59"/>
      <c r="C22" s="59" t="s">
        <v>119</v>
      </c>
      <c r="D22" s="64"/>
      <c r="E22" s="64"/>
      <c r="F22" s="64">
        <v>38868</v>
      </c>
      <c r="G22" s="64"/>
      <c r="H22" s="45">
        <f t="shared" si="1"/>
        <v>38868</v>
      </c>
    </row>
    <row r="23" spans="1:8" ht="15" customHeight="1" x14ac:dyDescent="0.2">
      <c r="A23" s="63"/>
      <c r="B23" s="59"/>
      <c r="C23" s="59"/>
      <c r="D23" s="64"/>
      <c r="E23" s="64"/>
      <c r="F23" s="64"/>
      <c r="G23" s="64"/>
      <c r="H23" s="45">
        <f t="shared" si="1"/>
        <v>0</v>
      </c>
    </row>
    <row r="24" spans="1:8" ht="15" customHeight="1" x14ac:dyDescent="0.2">
      <c r="A24" s="63"/>
      <c r="B24" s="59"/>
      <c r="C24" s="59" t="s">
        <v>14</v>
      </c>
      <c r="D24" s="47">
        <f>SUM(D20:D23)</f>
        <v>0</v>
      </c>
      <c r="E24" s="47">
        <f t="shared" ref="E24:G24" si="3">SUM(E20:E23)</f>
        <v>254675</v>
      </c>
      <c r="F24" s="47">
        <f t="shared" si="3"/>
        <v>38868</v>
      </c>
      <c r="G24" s="47">
        <f t="shared" si="3"/>
        <v>0</v>
      </c>
      <c r="H24" s="48">
        <f>SUM(D24:G24)</f>
        <v>293543</v>
      </c>
    </row>
    <row r="25" spans="1:8" ht="15" customHeight="1" x14ac:dyDescent="0.2">
      <c r="A25" s="63"/>
      <c r="C25" s="59" t="s">
        <v>15</v>
      </c>
      <c r="D25" s="47">
        <f>D16+D19+D24</f>
        <v>0</v>
      </c>
      <c r="E25" s="47">
        <f>E16+E19+E24</f>
        <v>254675</v>
      </c>
      <c r="F25" s="47">
        <f>F16+F19+F24</f>
        <v>38868</v>
      </c>
      <c r="G25" s="47">
        <f>G16+G19+G24</f>
        <v>0</v>
      </c>
      <c r="H25" s="48">
        <f t="shared" si="1"/>
        <v>293543</v>
      </c>
    </row>
    <row r="26" spans="1:8" ht="15" customHeight="1" thickBot="1" x14ac:dyDescent="0.25">
      <c r="A26" s="63"/>
      <c r="B26" s="59" t="s">
        <v>16</v>
      </c>
      <c r="C26" s="59"/>
      <c r="D26" s="49">
        <f>D11+D25</f>
        <v>1702036</v>
      </c>
      <c r="E26" s="49">
        <f>E11+E25</f>
        <v>7242706</v>
      </c>
      <c r="F26" s="49">
        <f>F11+F25</f>
        <v>625377</v>
      </c>
      <c r="G26" s="49">
        <f>G11+G25</f>
        <v>0</v>
      </c>
      <c r="H26" s="50">
        <f t="shared" si="1"/>
        <v>9570119</v>
      </c>
    </row>
    <row r="27" spans="1:8" ht="15" customHeight="1" thickTop="1" x14ac:dyDescent="0.2">
      <c r="A27" s="63"/>
      <c r="B27" s="59"/>
      <c r="C27" s="59"/>
      <c r="D27" s="64"/>
      <c r="E27" s="64"/>
      <c r="F27" s="64"/>
      <c r="G27" s="64"/>
      <c r="H27" s="45">
        <f t="shared" si="1"/>
        <v>0</v>
      </c>
    </row>
    <row r="28" spans="1:8" ht="15" customHeight="1" x14ac:dyDescent="0.2">
      <c r="A28" s="63" t="s">
        <v>17</v>
      </c>
      <c r="B28" s="59"/>
      <c r="C28" s="59"/>
      <c r="D28" s="64"/>
      <c r="E28" s="64"/>
      <c r="F28" s="64"/>
      <c r="G28" s="64"/>
      <c r="H28" s="45">
        <f t="shared" si="1"/>
        <v>0</v>
      </c>
    </row>
    <row r="29" spans="1:8" ht="15" customHeight="1" x14ac:dyDescent="0.2">
      <c r="A29" s="63"/>
      <c r="B29" s="59" t="s">
        <v>18</v>
      </c>
      <c r="C29" s="59"/>
      <c r="D29" s="64"/>
      <c r="E29" s="64"/>
      <c r="F29" s="64"/>
      <c r="G29" s="64"/>
      <c r="H29" s="45">
        <f t="shared" si="1"/>
        <v>0</v>
      </c>
    </row>
    <row r="30" spans="1:8" ht="15" customHeight="1" x14ac:dyDescent="0.2">
      <c r="A30" s="63"/>
      <c r="B30" s="59"/>
      <c r="C30" s="59" t="s">
        <v>120</v>
      </c>
      <c r="D30" s="64"/>
      <c r="E30" s="64">
        <v>5377386</v>
      </c>
      <c r="F30" s="64"/>
      <c r="G30" s="64"/>
      <c r="H30" s="45">
        <f t="shared" si="1"/>
        <v>5377386</v>
      </c>
    </row>
    <row r="31" spans="1:8" ht="15" customHeight="1" x14ac:dyDescent="0.2">
      <c r="A31" s="63"/>
      <c r="B31" s="59"/>
      <c r="C31" s="59" t="s">
        <v>121</v>
      </c>
      <c r="D31" s="64"/>
      <c r="E31" s="64">
        <v>66000</v>
      </c>
      <c r="F31" s="64">
        <v>810240</v>
      </c>
      <c r="G31" s="64"/>
      <c r="H31" s="45">
        <f t="shared" si="1"/>
        <v>876240</v>
      </c>
    </row>
    <row r="32" spans="1:8" ht="15" customHeight="1" x14ac:dyDescent="0.2">
      <c r="A32" s="63"/>
      <c r="B32" s="59"/>
      <c r="C32" s="59" t="s">
        <v>127</v>
      </c>
      <c r="D32" s="64"/>
      <c r="E32" s="64">
        <v>212200</v>
      </c>
      <c r="F32" s="64"/>
      <c r="G32" s="64"/>
      <c r="H32" s="45">
        <f t="shared" si="1"/>
        <v>212200</v>
      </c>
    </row>
    <row r="33" spans="1:8" ht="15" customHeight="1" x14ac:dyDescent="0.2">
      <c r="A33" s="63"/>
      <c r="B33" s="59"/>
      <c r="C33" s="59" t="s">
        <v>128</v>
      </c>
      <c r="D33" s="64"/>
      <c r="E33" s="64">
        <v>389400</v>
      </c>
      <c r="F33" s="64"/>
      <c r="G33" s="64"/>
      <c r="H33" s="45">
        <f t="shared" si="1"/>
        <v>389400</v>
      </c>
    </row>
    <row r="34" spans="1:8" ht="15" customHeight="1" x14ac:dyDescent="0.2">
      <c r="A34" s="63"/>
      <c r="B34" s="59"/>
      <c r="C34" s="59" t="s">
        <v>124</v>
      </c>
      <c r="D34" s="64">
        <v>119562</v>
      </c>
      <c r="E34" s="64"/>
      <c r="F34" s="64"/>
      <c r="G34" s="64"/>
      <c r="H34" s="45">
        <f t="shared" si="1"/>
        <v>119562</v>
      </c>
    </row>
    <row r="35" spans="1:8" ht="15" customHeight="1" x14ac:dyDescent="0.2">
      <c r="A35" s="63"/>
      <c r="B35" s="59"/>
      <c r="C35" s="59" t="s">
        <v>125</v>
      </c>
      <c r="D35" s="64">
        <v>1000000</v>
      </c>
      <c r="E35" s="64"/>
      <c r="F35" s="64"/>
      <c r="G35" s="64"/>
      <c r="H35" s="45">
        <f t="shared" si="1"/>
        <v>1000000</v>
      </c>
    </row>
    <row r="36" spans="1:8" ht="15" customHeight="1" x14ac:dyDescent="0.2">
      <c r="A36" s="63"/>
      <c r="B36" s="59"/>
      <c r="C36" s="59"/>
      <c r="D36" s="64"/>
      <c r="E36" s="64"/>
      <c r="F36" s="64"/>
      <c r="G36" s="64"/>
      <c r="H36" s="45">
        <f t="shared" si="1"/>
        <v>0</v>
      </c>
    </row>
    <row r="37" spans="1:8" ht="15" customHeight="1" x14ac:dyDescent="0.2">
      <c r="A37" s="63"/>
      <c r="C37" s="59" t="s">
        <v>19</v>
      </c>
      <c r="D37" s="47">
        <f>SUM(D30:D36)</f>
        <v>1119562</v>
      </c>
      <c r="E37" s="47">
        <f t="shared" ref="E37:G37" si="4">SUM(E30:E36)</f>
        <v>6044986</v>
      </c>
      <c r="F37" s="47">
        <f t="shared" si="4"/>
        <v>810240</v>
      </c>
      <c r="G37" s="47">
        <f t="shared" si="4"/>
        <v>0</v>
      </c>
      <c r="H37" s="48">
        <f t="shared" si="1"/>
        <v>7974788</v>
      </c>
    </row>
    <row r="38" spans="1:8" ht="15" customHeight="1" x14ac:dyDescent="0.2">
      <c r="A38" s="63"/>
      <c r="B38" s="59" t="s">
        <v>20</v>
      </c>
      <c r="C38" s="59"/>
      <c r="D38" s="64"/>
      <c r="E38" s="64"/>
      <c r="F38" s="64"/>
      <c r="G38" s="64"/>
      <c r="H38" s="45">
        <f t="shared" si="1"/>
        <v>0</v>
      </c>
    </row>
    <row r="39" spans="1:8" ht="15" customHeight="1" x14ac:dyDescent="0.2">
      <c r="A39" s="63"/>
      <c r="B39" s="59"/>
      <c r="C39" s="59" t="s">
        <v>126</v>
      </c>
      <c r="D39" s="64"/>
      <c r="E39" s="64"/>
      <c r="F39" s="64">
        <v>1958908</v>
      </c>
      <c r="G39" s="64"/>
      <c r="H39" s="45">
        <f t="shared" si="1"/>
        <v>1958908</v>
      </c>
    </row>
    <row r="40" spans="1:8" ht="15" customHeight="1" x14ac:dyDescent="0.2">
      <c r="A40" s="63"/>
      <c r="B40" s="59"/>
      <c r="C40" s="59"/>
      <c r="D40" s="64"/>
      <c r="E40" s="64"/>
      <c r="F40" s="64"/>
      <c r="G40" s="64"/>
      <c r="H40" s="45">
        <f t="shared" si="1"/>
        <v>0</v>
      </c>
    </row>
    <row r="41" spans="1:8" ht="15" customHeight="1" x14ac:dyDescent="0.2">
      <c r="A41" s="63"/>
      <c r="C41" s="59" t="s">
        <v>21</v>
      </c>
      <c r="D41" s="47">
        <f>SUM(D39:D40)</f>
        <v>0</v>
      </c>
      <c r="E41" s="47">
        <f t="shared" ref="E41:G41" si="5">SUM(E39:E40)</f>
        <v>0</v>
      </c>
      <c r="F41" s="47">
        <f t="shared" si="5"/>
        <v>1958908</v>
      </c>
      <c r="G41" s="47">
        <f t="shared" si="5"/>
        <v>0</v>
      </c>
      <c r="H41" s="48">
        <f t="shared" si="1"/>
        <v>1958908</v>
      </c>
    </row>
    <row r="42" spans="1:8" ht="15" customHeight="1" x14ac:dyDescent="0.2">
      <c r="A42" s="63"/>
      <c r="B42" s="59" t="s">
        <v>22</v>
      </c>
      <c r="C42" s="59"/>
      <c r="D42" s="47">
        <f>D37+D41</f>
        <v>1119562</v>
      </c>
      <c r="E42" s="47">
        <f t="shared" ref="E42:G42" si="6">E37+E41</f>
        <v>6044986</v>
      </c>
      <c r="F42" s="47">
        <f t="shared" si="6"/>
        <v>2769148</v>
      </c>
      <c r="G42" s="47">
        <f t="shared" si="6"/>
        <v>0</v>
      </c>
      <c r="H42" s="48">
        <f t="shared" si="1"/>
        <v>9933696</v>
      </c>
    </row>
    <row r="43" spans="1:8" ht="15" customHeight="1" x14ac:dyDescent="0.2">
      <c r="A43" s="63"/>
      <c r="B43" s="59"/>
      <c r="C43" s="59"/>
      <c r="D43" s="64"/>
      <c r="E43" s="64"/>
      <c r="F43" s="64"/>
      <c r="G43" s="64"/>
      <c r="H43" s="45">
        <f t="shared" si="1"/>
        <v>0</v>
      </c>
    </row>
    <row r="44" spans="1:8" ht="15" customHeight="1" x14ac:dyDescent="0.2">
      <c r="A44" s="63" t="s">
        <v>23</v>
      </c>
      <c r="B44" s="59"/>
      <c r="C44" s="59"/>
      <c r="D44" s="64"/>
      <c r="E44" s="64"/>
      <c r="F44" s="64"/>
      <c r="G44" s="64"/>
      <c r="H44" s="45">
        <f t="shared" si="1"/>
        <v>0</v>
      </c>
    </row>
    <row r="45" spans="1:8" ht="15" customHeight="1" x14ac:dyDescent="0.2">
      <c r="A45" s="63"/>
      <c r="B45" s="59" t="s">
        <v>24</v>
      </c>
      <c r="C45" s="59"/>
      <c r="D45" s="64"/>
      <c r="E45" s="64"/>
      <c r="F45" s="64"/>
      <c r="G45" s="64"/>
      <c r="H45" s="45">
        <f t="shared" si="1"/>
        <v>0</v>
      </c>
    </row>
    <row r="46" spans="1:8" ht="15" customHeight="1" x14ac:dyDescent="0.2">
      <c r="A46" s="63"/>
      <c r="B46" s="59"/>
      <c r="C46" s="59" t="s">
        <v>25</v>
      </c>
      <c r="D46" s="64"/>
      <c r="E46" s="64"/>
      <c r="F46" s="64"/>
      <c r="G46" s="64"/>
      <c r="H46" s="45">
        <f t="shared" si="1"/>
        <v>0</v>
      </c>
    </row>
    <row r="47" spans="1:8" ht="15" customHeight="1" x14ac:dyDescent="0.2">
      <c r="A47" s="63"/>
      <c r="B47" s="59"/>
      <c r="C47" s="59"/>
      <c r="D47" s="64"/>
      <c r="E47" s="64"/>
      <c r="F47" s="64"/>
      <c r="G47" s="64"/>
      <c r="H47" s="45">
        <f t="shared" si="1"/>
        <v>0</v>
      </c>
    </row>
    <row r="48" spans="1:8" ht="15" customHeight="1" x14ac:dyDescent="0.2">
      <c r="A48" s="63"/>
      <c r="C48" s="59" t="s">
        <v>26</v>
      </c>
      <c r="D48" s="52">
        <f>SUM(D46:D47)</f>
        <v>0</v>
      </c>
      <c r="E48" s="52">
        <f t="shared" ref="E48:G48" si="7">SUM(E46:E47)</f>
        <v>0</v>
      </c>
      <c r="F48" s="52">
        <f t="shared" si="7"/>
        <v>0</v>
      </c>
      <c r="G48" s="52">
        <f t="shared" si="7"/>
        <v>0</v>
      </c>
      <c r="H48" s="53">
        <f t="shared" si="1"/>
        <v>0</v>
      </c>
    </row>
    <row r="49" spans="1:8" ht="15" customHeight="1" x14ac:dyDescent="0.2">
      <c r="A49" s="63"/>
      <c r="B49" s="59"/>
      <c r="C49" s="65" t="s">
        <v>27</v>
      </c>
      <c r="D49" s="64"/>
      <c r="E49" s="64"/>
      <c r="F49" s="64"/>
      <c r="G49" s="64"/>
      <c r="H49" s="45">
        <f t="shared" si="1"/>
        <v>0</v>
      </c>
    </row>
    <row r="50" spans="1:8" ht="15" customHeight="1" x14ac:dyDescent="0.2">
      <c r="A50" s="63"/>
      <c r="B50" s="59"/>
      <c r="C50" s="65" t="s">
        <v>28</v>
      </c>
      <c r="D50" s="66"/>
      <c r="E50" s="66"/>
      <c r="F50" s="66"/>
      <c r="G50" s="66"/>
      <c r="H50" s="56">
        <f t="shared" si="1"/>
        <v>0</v>
      </c>
    </row>
    <row r="51" spans="1:8" ht="15" customHeight="1" x14ac:dyDescent="0.2">
      <c r="A51" s="63"/>
      <c r="B51" s="59" t="s">
        <v>29</v>
      </c>
      <c r="C51" s="59"/>
      <c r="D51" s="46">
        <f>正味財産増減計算書内訳表!F61</f>
        <v>856606</v>
      </c>
      <c r="E51" s="46">
        <f>正味財産増減計算書内訳表!K61</f>
        <v>1515257</v>
      </c>
      <c r="F51" s="46">
        <f>正味財産増減計算書内訳表!L61</f>
        <v>-2735440</v>
      </c>
      <c r="G51" s="46">
        <f>正味財産増減計算書内訳表!M61</f>
        <v>0</v>
      </c>
      <c r="H51" s="45">
        <f>SUM(D51:G51)</f>
        <v>-363577</v>
      </c>
    </row>
    <row r="52" spans="1:8" ht="15" customHeight="1" x14ac:dyDescent="0.2">
      <c r="A52" s="63"/>
      <c r="B52" s="59"/>
      <c r="C52" s="65" t="s">
        <v>27</v>
      </c>
      <c r="D52" s="64"/>
      <c r="E52" s="64"/>
      <c r="F52" s="64"/>
      <c r="G52" s="64"/>
      <c r="H52" s="45">
        <f t="shared" si="1"/>
        <v>0</v>
      </c>
    </row>
    <row r="53" spans="1:8" ht="15" customHeight="1" x14ac:dyDescent="0.2">
      <c r="A53" s="63"/>
      <c r="B53" s="59"/>
      <c r="C53" s="65" t="s">
        <v>28</v>
      </c>
      <c r="D53" s="64"/>
      <c r="E53" s="64"/>
      <c r="F53" s="64"/>
      <c r="G53" s="64"/>
      <c r="H53" s="45">
        <f t="shared" si="1"/>
        <v>0</v>
      </c>
    </row>
    <row r="54" spans="1:8" ht="15" customHeight="1" x14ac:dyDescent="0.2">
      <c r="A54" s="63"/>
      <c r="B54" s="59" t="s">
        <v>30</v>
      </c>
      <c r="C54" s="59"/>
      <c r="D54" s="47">
        <f>D48+D51</f>
        <v>856606</v>
      </c>
      <c r="E54" s="47">
        <f t="shared" ref="E54:G54" si="8">E48+E51</f>
        <v>1515257</v>
      </c>
      <c r="F54" s="47">
        <f t="shared" si="8"/>
        <v>-2735440</v>
      </c>
      <c r="G54" s="47">
        <f t="shared" si="8"/>
        <v>0</v>
      </c>
      <c r="H54" s="48">
        <f t="shared" si="1"/>
        <v>-363577</v>
      </c>
    </row>
    <row r="55" spans="1:8" ht="15" customHeight="1" thickBot="1" x14ac:dyDescent="0.25">
      <c r="A55" s="67"/>
      <c r="B55" s="68" t="s">
        <v>31</v>
      </c>
      <c r="C55" s="68"/>
      <c r="D55" s="49">
        <f>D42+D54</f>
        <v>1976168</v>
      </c>
      <c r="E55" s="49">
        <f t="shared" ref="E55:G55" si="9">E42+E54</f>
        <v>7560243</v>
      </c>
      <c r="F55" s="49">
        <f t="shared" si="9"/>
        <v>33708</v>
      </c>
      <c r="G55" s="49">
        <f t="shared" si="9"/>
        <v>0</v>
      </c>
      <c r="H55" s="50">
        <f t="shared" si="1"/>
        <v>9570119</v>
      </c>
    </row>
  </sheetData>
  <sheetProtection sheet="1" objects="1" scenarios="1"/>
  <mergeCells count="1">
    <mergeCell ref="A2:C2"/>
  </mergeCells>
  <phoneticPr fontId="1"/>
  <dataValidations count="1">
    <dataValidation imeMode="off" allowBlank="1" showInputMessage="1" showErrorMessage="1" sqref="D2:H55" xr:uid="{00000000-0002-0000-0100-000000000000}"/>
  </dataValidations>
  <printOptions horizontalCentered="1"/>
  <pageMargins left="0.70866141732283472" right="0.31496062992125984" top="1.1417322834645669" bottom="0.74803149606299213" header="0.70866141732283472" footer="0.31496062992125984"/>
  <pageSetup paperSize="9" scale="91" orientation="portrait" blackAndWhite="1" r:id="rId1"/>
  <headerFooter>
    <oddHeader>&amp;C&amp;"ＭＳ Ｐ明朝,標準"&amp;14&amp;U貸　借　対　照　表　内　訳　表&amp;11&amp;U
令和7年3月31日現在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"/>
  <sheetViews>
    <sheetView showZeros="0" zoomScaleNormal="100" workbookViewId="0">
      <selection activeCell="F7" sqref="F7"/>
    </sheetView>
  </sheetViews>
  <sheetFormatPr defaultColWidth="9" defaultRowHeight="13.2" x14ac:dyDescent="0.2"/>
  <cols>
    <col min="1" max="3" width="2.6640625" style="34" customWidth="1"/>
    <col min="4" max="4" width="28.21875" style="34" customWidth="1"/>
    <col min="5" max="7" width="15.6640625" style="34" customWidth="1"/>
    <col min="8" max="8" width="12.77734375" style="36" bestFit="1" customWidth="1"/>
    <col min="9" max="16384" width="9" style="34"/>
  </cols>
  <sheetData>
    <row r="1" spans="1:8" ht="13.8" thickBot="1" x14ac:dyDescent="0.25">
      <c r="A1" s="59"/>
      <c r="B1" s="59"/>
      <c r="C1" s="59"/>
      <c r="D1" s="59"/>
      <c r="E1" s="59"/>
      <c r="F1" s="59"/>
      <c r="G1" s="60" t="s">
        <v>32</v>
      </c>
      <c r="H1" s="36" t="s">
        <v>73</v>
      </c>
    </row>
    <row r="2" spans="1:8" ht="14.1" customHeight="1" x14ac:dyDescent="0.2">
      <c r="A2" s="79" t="s">
        <v>3</v>
      </c>
      <c r="B2" s="80"/>
      <c r="C2" s="80"/>
      <c r="D2" s="80"/>
      <c r="E2" s="69" t="s">
        <v>0</v>
      </c>
      <c r="F2" s="69" t="s">
        <v>1</v>
      </c>
      <c r="G2" s="42" t="s">
        <v>2</v>
      </c>
    </row>
    <row r="3" spans="1:8" ht="14.1" customHeight="1" x14ac:dyDescent="0.2">
      <c r="A3" s="63" t="s">
        <v>36</v>
      </c>
      <c r="B3" s="59"/>
      <c r="C3" s="59"/>
      <c r="D3" s="59"/>
      <c r="E3" s="64"/>
      <c r="F3" s="64"/>
      <c r="G3" s="45"/>
    </row>
    <row r="4" spans="1:8" ht="14.1" customHeight="1" x14ac:dyDescent="0.2">
      <c r="A4" s="63"/>
      <c r="B4" s="59" t="s">
        <v>66</v>
      </c>
      <c r="C4" s="59"/>
      <c r="D4" s="59"/>
      <c r="E4" s="64"/>
      <c r="F4" s="64"/>
      <c r="G4" s="45"/>
    </row>
    <row r="5" spans="1:8" ht="14.1" customHeight="1" x14ac:dyDescent="0.2">
      <c r="A5" s="63"/>
      <c r="B5" s="59" t="s">
        <v>72</v>
      </c>
      <c r="C5" s="59"/>
      <c r="D5" s="59"/>
      <c r="E5" s="64"/>
      <c r="F5" s="64"/>
      <c r="G5" s="45"/>
    </row>
    <row r="6" spans="1:8" ht="14.1" customHeight="1" x14ac:dyDescent="0.2">
      <c r="A6" s="63"/>
      <c r="B6" s="59"/>
      <c r="C6" s="59"/>
      <c r="D6" s="59" t="s">
        <v>38</v>
      </c>
      <c r="E6" s="46">
        <f>正味財産増減計算書内訳表!N8</f>
        <v>0</v>
      </c>
      <c r="F6" s="64"/>
      <c r="G6" s="45">
        <f>E6-F6</f>
        <v>0</v>
      </c>
    </row>
    <row r="7" spans="1:8" ht="14.1" customHeight="1" x14ac:dyDescent="0.2">
      <c r="A7" s="63"/>
      <c r="B7" s="59"/>
      <c r="C7" s="59"/>
      <c r="D7" s="59" t="s">
        <v>39</v>
      </c>
      <c r="E7" s="46">
        <f>正味財産増減計算書内訳表!N9</f>
        <v>0</v>
      </c>
      <c r="F7" s="64"/>
      <c r="G7" s="45">
        <f t="shared" ref="G7:G13" si="0">E7-F7</f>
        <v>0</v>
      </c>
    </row>
    <row r="8" spans="1:8" ht="14.1" customHeight="1" x14ac:dyDescent="0.2">
      <c r="A8" s="63"/>
      <c r="B8" s="59"/>
      <c r="C8" s="59"/>
      <c r="D8" s="59" t="s">
        <v>40</v>
      </c>
      <c r="E8" s="46">
        <f>正味財産増減計算書内訳表!N10</f>
        <v>150000</v>
      </c>
      <c r="F8" s="64">
        <v>340000</v>
      </c>
      <c r="G8" s="45">
        <f t="shared" si="0"/>
        <v>-190000</v>
      </c>
    </row>
    <row r="9" spans="1:8" ht="14.1" customHeight="1" x14ac:dyDescent="0.2">
      <c r="A9" s="63"/>
      <c r="B9" s="59"/>
      <c r="C9" s="59"/>
      <c r="D9" s="59" t="s">
        <v>41</v>
      </c>
      <c r="E9" s="46">
        <f>正味財産増減計算書内訳表!N11</f>
        <v>21742260</v>
      </c>
      <c r="F9" s="64">
        <v>17357510</v>
      </c>
      <c r="G9" s="45">
        <f t="shared" si="0"/>
        <v>4384750</v>
      </c>
    </row>
    <row r="10" spans="1:8" ht="14.1" customHeight="1" x14ac:dyDescent="0.2">
      <c r="A10" s="63"/>
      <c r="B10" s="59"/>
      <c r="C10" s="59"/>
      <c r="D10" s="59" t="s">
        <v>42</v>
      </c>
      <c r="E10" s="46">
        <f>正味財産増減計算書内訳表!N12</f>
        <v>14000000</v>
      </c>
      <c r="F10" s="64">
        <v>18470553</v>
      </c>
      <c r="G10" s="45">
        <f t="shared" si="0"/>
        <v>-4470553</v>
      </c>
    </row>
    <row r="11" spans="1:8" ht="14.1" customHeight="1" x14ac:dyDescent="0.2">
      <c r="A11" s="63"/>
      <c r="B11" s="59"/>
      <c r="C11" s="59"/>
      <c r="D11" s="59" t="s">
        <v>43</v>
      </c>
      <c r="E11" s="46">
        <f>正味財産増減計算書内訳表!N13</f>
        <v>0</v>
      </c>
      <c r="F11" s="64"/>
      <c r="G11" s="45">
        <f t="shared" si="0"/>
        <v>0</v>
      </c>
    </row>
    <row r="12" spans="1:8" ht="14.1" customHeight="1" x14ac:dyDescent="0.2">
      <c r="A12" s="63"/>
      <c r="B12" s="59"/>
      <c r="C12" s="59"/>
      <c r="D12" s="59" t="s">
        <v>44</v>
      </c>
      <c r="E12" s="46">
        <f>正味財産増減計算書内訳表!N14</f>
        <v>1400000</v>
      </c>
      <c r="F12" s="64"/>
      <c r="G12" s="45">
        <f t="shared" si="0"/>
        <v>1400000</v>
      </c>
    </row>
    <row r="13" spans="1:8" ht="14.1" customHeight="1" x14ac:dyDescent="0.2">
      <c r="A13" s="63"/>
      <c r="B13" s="59"/>
      <c r="C13" s="59"/>
      <c r="D13" s="59"/>
      <c r="E13" s="46">
        <f>正味財産増減計算書内訳表!N15</f>
        <v>0</v>
      </c>
      <c r="F13" s="64"/>
      <c r="G13" s="45">
        <f t="shared" si="0"/>
        <v>0</v>
      </c>
    </row>
    <row r="14" spans="1:8" ht="14.1" customHeight="1" x14ac:dyDescent="0.2">
      <c r="A14" s="63"/>
      <c r="B14" s="59"/>
      <c r="C14" s="59" t="s">
        <v>45</v>
      </c>
      <c r="D14" s="59"/>
      <c r="E14" s="47">
        <f>SUM(E6:E13)</f>
        <v>37292260</v>
      </c>
      <c r="F14" s="47">
        <f>SUM(F6:F13)</f>
        <v>36168063</v>
      </c>
      <c r="G14" s="48">
        <f>SUM(G6:G13)</f>
        <v>1124197</v>
      </c>
      <c r="H14" s="37"/>
    </row>
    <row r="15" spans="1:8" ht="14.1" customHeight="1" x14ac:dyDescent="0.2">
      <c r="A15" s="63"/>
      <c r="B15" s="59" t="s">
        <v>46</v>
      </c>
      <c r="C15" s="59"/>
      <c r="D15" s="59"/>
      <c r="E15" s="64"/>
      <c r="F15" s="64"/>
      <c r="G15" s="45"/>
    </row>
    <row r="16" spans="1:8" ht="14.1" customHeight="1" x14ac:dyDescent="0.2">
      <c r="A16" s="63"/>
      <c r="B16" s="59"/>
      <c r="C16" s="59" t="s">
        <v>47</v>
      </c>
      <c r="D16" s="59"/>
      <c r="E16" s="64"/>
      <c r="F16" s="64"/>
      <c r="G16" s="45"/>
    </row>
    <row r="17" spans="1:7" ht="14.1" customHeight="1" x14ac:dyDescent="0.2">
      <c r="A17" s="63"/>
      <c r="B17" s="59"/>
      <c r="C17" s="59"/>
      <c r="D17" s="59" t="s">
        <v>94</v>
      </c>
      <c r="E17" s="46">
        <f>正味財産増減計算書内訳表!N19</f>
        <v>237556</v>
      </c>
      <c r="F17" s="64">
        <v>423047</v>
      </c>
      <c r="G17" s="45">
        <f>E17-F17</f>
        <v>-185491</v>
      </c>
    </row>
    <row r="18" spans="1:7" ht="14.1" customHeight="1" x14ac:dyDescent="0.2">
      <c r="A18" s="63"/>
      <c r="B18" s="59"/>
      <c r="C18" s="59"/>
      <c r="D18" s="59" t="s">
        <v>95</v>
      </c>
      <c r="E18" s="46">
        <f>正味財産増減計算書内訳表!N20</f>
        <v>4540</v>
      </c>
      <c r="F18" s="64">
        <v>5960</v>
      </c>
      <c r="G18" s="45">
        <f t="shared" ref="G18:G28" si="1">E18-F18</f>
        <v>-1420</v>
      </c>
    </row>
    <row r="19" spans="1:7" ht="14.1" customHeight="1" x14ac:dyDescent="0.2">
      <c r="A19" s="63"/>
      <c r="B19" s="59"/>
      <c r="C19" s="59"/>
      <c r="D19" s="59" t="s">
        <v>100</v>
      </c>
      <c r="E19" s="46">
        <f>正味財産増減計算書内訳表!N21</f>
        <v>95752</v>
      </c>
      <c r="F19" s="64">
        <v>95752</v>
      </c>
      <c r="G19" s="45">
        <f t="shared" si="1"/>
        <v>0</v>
      </c>
    </row>
    <row r="20" spans="1:7" ht="14.1" customHeight="1" x14ac:dyDescent="0.2">
      <c r="A20" s="63"/>
      <c r="B20" s="59"/>
      <c r="C20" s="59"/>
      <c r="D20" s="59" t="s">
        <v>82</v>
      </c>
      <c r="E20" s="46">
        <f>正味財産増減計算書内訳表!N22</f>
        <v>175199</v>
      </c>
      <c r="F20" s="64">
        <v>30279</v>
      </c>
      <c r="G20" s="45">
        <f t="shared" si="1"/>
        <v>144920</v>
      </c>
    </row>
    <row r="21" spans="1:7" ht="14.1" customHeight="1" x14ac:dyDescent="0.2">
      <c r="A21" s="63"/>
      <c r="B21" s="59"/>
      <c r="C21" s="59"/>
      <c r="D21" s="59" t="s">
        <v>99</v>
      </c>
      <c r="E21" s="46"/>
      <c r="F21" s="64">
        <v>417000</v>
      </c>
      <c r="G21" s="45">
        <f t="shared" si="1"/>
        <v>-417000</v>
      </c>
    </row>
    <row r="22" spans="1:7" ht="14.1" customHeight="1" x14ac:dyDescent="0.2">
      <c r="A22" s="63"/>
      <c r="B22" s="59"/>
      <c r="C22" s="59"/>
      <c r="D22" s="59" t="s">
        <v>83</v>
      </c>
      <c r="E22" s="46">
        <f>正味財産増減計算書内訳表!N23</f>
        <v>31900</v>
      </c>
      <c r="F22" s="64">
        <v>67580</v>
      </c>
      <c r="G22" s="45">
        <f t="shared" si="1"/>
        <v>-35680</v>
      </c>
    </row>
    <row r="23" spans="1:7" ht="14.1" customHeight="1" x14ac:dyDescent="0.2">
      <c r="A23" s="63"/>
      <c r="B23" s="59"/>
      <c r="C23" s="59"/>
      <c r="D23" s="59" t="s">
        <v>96</v>
      </c>
      <c r="E23" s="46">
        <f>正味財産増減計算書内訳表!N24</f>
        <v>3497670</v>
      </c>
      <c r="F23" s="64">
        <v>2271250</v>
      </c>
      <c r="G23" s="45">
        <f t="shared" si="1"/>
        <v>1226420</v>
      </c>
    </row>
    <row r="24" spans="1:7" ht="14.1" customHeight="1" x14ac:dyDescent="0.2">
      <c r="A24" s="63"/>
      <c r="B24" s="59"/>
      <c r="C24" s="59"/>
      <c r="D24" s="59" t="s">
        <v>84</v>
      </c>
      <c r="E24" s="46">
        <f>正味財産増減計算書内訳表!N25</f>
        <v>426200</v>
      </c>
      <c r="F24" s="64">
        <v>32600</v>
      </c>
      <c r="G24" s="45">
        <f t="shared" si="1"/>
        <v>393600</v>
      </c>
    </row>
    <row r="25" spans="1:7" ht="14.1" customHeight="1" x14ac:dyDescent="0.2">
      <c r="A25" s="63"/>
      <c r="B25" s="59"/>
      <c r="C25" s="59"/>
      <c r="D25" s="59" t="s">
        <v>97</v>
      </c>
      <c r="E25" s="46">
        <f>正味財産増減計算書内訳表!N26</f>
        <v>31555598</v>
      </c>
      <c r="F25" s="64">
        <v>30832554</v>
      </c>
      <c r="G25" s="45">
        <f t="shared" si="1"/>
        <v>723044</v>
      </c>
    </row>
    <row r="26" spans="1:7" ht="14.1" customHeight="1" x14ac:dyDescent="0.2">
      <c r="A26" s="63"/>
      <c r="B26" s="59"/>
      <c r="C26" s="59"/>
      <c r="D26" s="59" t="s">
        <v>86</v>
      </c>
      <c r="E26" s="46">
        <f>正味財産増減計算書内訳表!N27</f>
        <v>16390</v>
      </c>
      <c r="F26" s="64">
        <v>25630</v>
      </c>
      <c r="G26" s="45">
        <f t="shared" si="1"/>
        <v>-9240</v>
      </c>
    </row>
    <row r="27" spans="1:7" ht="14.1" customHeight="1" x14ac:dyDescent="0.2">
      <c r="A27" s="63"/>
      <c r="B27" s="59"/>
      <c r="C27" s="59"/>
      <c r="D27" s="59" t="s">
        <v>98</v>
      </c>
      <c r="E27" s="46">
        <f>正味財産増減計算書内訳表!N28</f>
        <v>16500</v>
      </c>
      <c r="F27" s="64">
        <v>0</v>
      </c>
      <c r="G27" s="45">
        <f t="shared" si="1"/>
        <v>16500</v>
      </c>
    </row>
    <row r="28" spans="1:7" ht="14.1" customHeight="1" x14ac:dyDescent="0.2">
      <c r="A28" s="63"/>
      <c r="B28" s="59"/>
      <c r="C28" s="59"/>
      <c r="D28" s="59" t="s">
        <v>104</v>
      </c>
      <c r="E28" s="46">
        <f>正味財産増減計算書内訳表!N29</f>
        <v>24244</v>
      </c>
      <c r="F28" s="64">
        <v>12356</v>
      </c>
      <c r="G28" s="45">
        <f t="shared" si="1"/>
        <v>11888</v>
      </c>
    </row>
    <row r="29" spans="1:7" ht="14.1" customHeight="1" x14ac:dyDescent="0.2">
      <c r="A29" s="63"/>
      <c r="B29" s="59"/>
      <c r="C29" s="59"/>
      <c r="D29" s="59"/>
      <c r="E29" s="46">
        <f>正味財産増減計算書内訳表!N30</f>
        <v>0</v>
      </c>
      <c r="F29" s="64"/>
      <c r="G29" s="45">
        <f t="shared" ref="G29:G41" si="2">E29-F29</f>
        <v>0</v>
      </c>
    </row>
    <row r="30" spans="1:7" ht="14.1" customHeight="1" x14ac:dyDescent="0.2">
      <c r="A30" s="63"/>
      <c r="B30" s="59"/>
      <c r="C30" s="59" t="s">
        <v>48</v>
      </c>
      <c r="D30" s="59"/>
      <c r="E30" s="46">
        <f>正味財産増減計算書内訳表!N31</f>
        <v>0</v>
      </c>
      <c r="F30" s="64"/>
      <c r="G30" s="45">
        <f t="shared" si="2"/>
        <v>0</v>
      </c>
    </row>
    <row r="31" spans="1:7" ht="14.1" customHeight="1" x14ac:dyDescent="0.2">
      <c r="A31" s="63"/>
      <c r="B31" s="59"/>
      <c r="C31" s="59"/>
      <c r="D31" s="59" t="s">
        <v>98</v>
      </c>
      <c r="E31" s="46"/>
      <c r="F31" s="64">
        <v>4180</v>
      </c>
      <c r="G31" s="45"/>
    </row>
    <row r="32" spans="1:7" ht="14.1" customHeight="1" x14ac:dyDescent="0.2">
      <c r="A32" s="63"/>
      <c r="B32" s="59"/>
      <c r="C32" s="59"/>
      <c r="D32" s="59" t="s">
        <v>101</v>
      </c>
      <c r="E32" s="46"/>
      <c r="F32" s="64">
        <v>481</v>
      </c>
      <c r="G32" s="45"/>
    </row>
    <row r="33" spans="1:8" ht="14.1" customHeight="1" x14ac:dyDescent="0.2">
      <c r="A33" s="63"/>
      <c r="B33" s="59"/>
      <c r="C33" s="59"/>
      <c r="D33" s="59" t="s">
        <v>95</v>
      </c>
      <c r="E33" s="46">
        <f>正味財産増減計算書内訳表!N32</f>
        <v>40857</v>
      </c>
      <c r="F33" s="64">
        <v>40107</v>
      </c>
      <c r="G33" s="45"/>
    </row>
    <row r="34" spans="1:8" ht="14.1" customHeight="1" x14ac:dyDescent="0.2">
      <c r="A34" s="63"/>
      <c r="B34" s="59"/>
      <c r="C34" s="59"/>
      <c r="D34" s="59" t="s">
        <v>85</v>
      </c>
      <c r="E34" s="46">
        <f>正味財産増減計算書内訳表!N33</f>
        <v>42388</v>
      </c>
      <c r="F34" s="64">
        <v>42388</v>
      </c>
      <c r="G34" s="45">
        <f t="shared" si="2"/>
        <v>0</v>
      </c>
    </row>
    <row r="35" spans="1:8" ht="14.1" customHeight="1" x14ac:dyDescent="0.2">
      <c r="A35" s="63"/>
      <c r="B35" s="59"/>
      <c r="C35" s="59"/>
      <c r="D35" s="59" t="s">
        <v>82</v>
      </c>
      <c r="E35" s="46"/>
      <c r="F35" s="64">
        <v>101477</v>
      </c>
      <c r="G35" s="45">
        <f t="shared" si="2"/>
        <v>-101477</v>
      </c>
    </row>
    <row r="36" spans="1:8" ht="14.1" customHeight="1" x14ac:dyDescent="0.2">
      <c r="A36" s="63"/>
      <c r="B36" s="59"/>
      <c r="C36" s="59"/>
      <c r="D36" s="59" t="s">
        <v>83</v>
      </c>
      <c r="E36" s="46">
        <f>正味財産増減計算書内訳表!N34</f>
        <v>396000</v>
      </c>
      <c r="F36" s="64">
        <v>396224</v>
      </c>
      <c r="G36" s="45">
        <f t="shared" si="2"/>
        <v>-224</v>
      </c>
    </row>
    <row r="37" spans="1:8" ht="14.1" customHeight="1" x14ac:dyDescent="0.2">
      <c r="A37" s="63"/>
      <c r="B37" s="59"/>
      <c r="C37" s="59"/>
      <c r="D37" s="59" t="s">
        <v>84</v>
      </c>
      <c r="E37" s="46">
        <f>正味財産増減計算書内訳表!N35</f>
        <v>10931</v>
      </c>
      <c r="F37" s="64">
        <v>40750</v>
      </c>
      <c r="G37" s="45">
        <f t="shared" si="2"/>
        <v>-29819</v>
      </c>
    </row>
    <row r="38" spans="1:8" ht="14.1" customHeight="1" x14ac:dyDescent="0.2">
      <c r="A38" s="63"/>
      <c r="B38" s="59"/>
      <c r="C38" s="59"/>
      <c r="D38" s="59" t="s">
        <v>102</v>
      </c>
      <c r="E38" s="46">
        <f>正味財産増減計算書内訳表!N36</f>
        <v>12000</v>
      </c>
      <c r="F38" s="64">
        <v>12000</v>
      </c>
      <c r="G38" s="45"/>
    </row>
    <row r="39" spans="1:8" ht="14.1" customHeight="1" x14ac:dyDescent="0.2">
      <c r="A39" s="63"/>
      <c r="B39" s="59"/>
      <c r="C39" s="59"/>
      <c r="D39" s="59" t="s">
        <v>103</v>
      </c>
      <c r="E39" s="46"/>
      <c r="F39" s="64">
        <v>72055</v>
      </c>
      <c r="G39" s="45"/>
    </row>
    <row r="40" spans="1:8" ht="14.1" customHeight="1" x14ac:dyDescent="0.2">
      <c r="A40" s="63"/>
      <c r="B40" s="59"/>
      <c r="C40" s="59"/>
      <c r="D40" s="59" t="s">
        <v>86</v>
      </c>
      <c r="E40" s="46">
        <f>正味財産増減計算書内訳表!N37</f>
        <v>893496</v>
      </c>
      <c r="F40" s="64">
        <v>463808</v>
      </c>
      <c r="G40" s="45">
        <f t="shared" si="2"/>
        <v>429688</v>
      </c>
    </row>
    <row r="41" spans="1:8" ht="14.1" customHeight="1" x14ac:dyDescent="0.2">
      <c r="A41" s="63"/>
      <c r="B41" s="59"/>
      <c r="C41" s="59"/>
      <c r="D41" s="59"/>
      <c r="E41" s="46">
        <f>正味財産増減計算書内訳表!N38</f>
        <v>0</v>
      </c>
      <c r="F41" s="64"/>
      <c r="G41" s="45">
        <f t="shared" si="2"/>
        <v>0</v>
      </c>
    </row>
    <row r="42" spans="1:8" ht="14.1" customHeight="1" x14ac:dyDescent="0.2">
      <c r="A42" s="63"/>
      <c r="B42" s="59"/>
      <c r="C42" s="59" t="s">
        <v>49</v>
      </c>
      <c r="D42" s="59"/>
      <c r="E42" s="47">
        <f>SUM(E16:E41)</f>
        <v>37477221</v>
      </c>
      <c r="F42" s="47">
        <f>SUM(F16:F41)</f>
        <v>35387478</v>
      </c>
      <c r="G42" s="48">
        <f>SUM(G16:G41)</f>
        <v>2165709</v>
      </c>
      <c r="H42" s="37"/>
    </row>
    <row r="43" spans="1:8" ht="14.1" customHeight="1" x14ac:dyDescent="0.2">
      <c r="A43" s="63"/>
      <c r="B43" s="59"/>
      <c r="C43" s="59"/>
      <c r="D43" s="65" t="s">
        <v>67</v>
      </c>
      <c r="E43" s="47">
        <f>E14-E42</f>
        <v>-184961</v>
      </c>
      <c r="F43" s="47">
        <f>F14-F42</f>
        <v>780585</v>
      </c>
      <c r="G43" s="48">
        <f>E43-F43</f>
        <v>-965546</v>
      </c>
    </row>
    <row r="44" spans="1:8" ht="14.1" customHeight="1" x14ac:dyDescent="0.2">
      <c r="A44" s="63"/>
      <c r="B44" s="59"/>
      <c r="C44" s="59"/>
      <c r="D44" s="65" t="s">
        <v>50</v>
      </c>
      <c r="E44" s="46">
        <f>正味財産増減計算書内訳表!N41</f>
        <v>0</v>
      </c>
      <c r="F44" s="64"/>
      <c r="G44" s="45">
        <f>E44-F44</f>
        <v>0</v>
      </c>
    </row>
    <row r="45" spans="1:8" ht="14.1" customHeight="1" x14ac:dyDescent="0.2">
      <c r="A45" s="63"/>
      <c r="B45" s="59"/>
      <c r="C45" s="59"/>
      <c r="D45" s="65" t="s">
        <v>51</v>
      </c>
      <c r="E45" s="46">
        <f>正味財産増減計算書内訳表!N42</f>
        <v>0</v>
      </c>
      <c r="F45" s="64"/>
      <c r="G45" s="45">
        <f t="shared" ref="G45:G46" si="3">E45-F45</f>
        <v>0</v>
      </c>
    </row>
    <row r="46" spans="1:8" ht="14.1" customHeight="1" x14ac:dyDescent="0.2">
      <c r="A46" s="63"/>
      <c r="B46" s="59"/>
      <c r="C46" s="59"/>
      <c r="D46" s="65" t="s">
        <v>52</v>
      </c>
      <c r="E46" s="46">
        <f>正味財産増減計算書内訳表!N43</f>
        <v>0</v>
      </c>
      <c r="F46" s="64"/>
      <c r="G46" s="45">
        <f t="shared" si="3"/>
        <v>0</v>
      </c>
    </row>
    <row r="47" spans="1:8" ht="14.1" customHeight="1" x14ac:dyDescent="0.2">
      <c r="A47" s="63"/>
      <c r="B47" s="59"/>
      <c r="C47" s="59"/>
      <c r="D47" s="65" t="s">
        <v>53</v>
      </c>
      <c r="E47" s="47">
        <f>SUM(E44:E46)</f>
        <v>0</v>
      </c>
      <c r="F47" s="47">
        <f>SUM(F44:F46)</f>
        <v>0</v>
      </c>
      <c r="G47" s="48">
        <f>SUM(G44:G46)</f>
        <v>0</v>
      </c>
      <c r="H47" s="37"/>
    </row>
    <row r="48" spans="1:8" ht="14.1" customHeight="1" x14ac:dyDescent="0.2">
      <c r="A48" s="63"/>
      <c r="B48" s="59"/>
      <c r="C48" s="59"/>
      <c r="D48" s="59" t="s">
        <v>78</v>
      </c>
      <c r="E48" s="47">
        <f>E43+E47</f>
        <v>-184961</v>
      </c>
      <c r="F48" s="47">
        <f t="shared" ref="F48:G48" si="4">F43+F47</f>
        <v>780585</v>
      </c>
      <c r="G48" s="48">
        <f t="shared" si="4"/>
        <v>-965546</v>
      </c>
      <c r="H48" s="37" t="str">
        <f>IF(E48-正味財産増減計算書内訳表!N45=0,"OK",E48-正味財産増減計算書内訳表!N45)</f>
        <v>OK</v>
      </c>
    </row>
    <row r="49" spans="1:8" ht="14.1" customHeight="1" x14ac:dyDescent="0.2">
      <c r="A49" s="63"/>
      <c r="B49" s="59" t="s">
        <v>75</v>
      </c>
      <c r="C49" s="59"/>
      <c r="D49" s="59"/>
      <c r="E49" s="64"/>
      <c r="F49" s="64"/>
      <c r="G49" s="45"/>
    </row>
    <row r="50" spans="1:8" ht="14.1" customHeight="1" x14ac:dyDescent="0.2">
      <c r="A50" s="63"/>
      <c r="B50" s="59" t="s">
        <v>79</v>
      </c>
      <c r="C50" s="59"/>
      <c r="D50" s="59"/>
      <c r="E50" s="64"/>
      <c r="F50" s="64"/>
      <c r="G50" s="45"/>
    </row>
    <row r="51" spans="1:8" ht="14.1" customHeight="1" x14ac:dyDescent="0.2">
      <c r="A51" s="63"/>
      <c r="B51" s="59"/>
      <c r="C51" s="59"/>
      <c r="D51" s="59" t="s">
        <v>111</v>
      </c>
      <c r="E51" s="46">
        <f>正味財産増減計算書内訳表!N48</f>
        <v>1077</v>
      </c>
      <c r="F51" s="64">
        <v>28</v>
      </c>
      <c r="G51" s="45">
        <f>E51-F51</f>
        <v>1049</v>
      </c>
    </row>
    <row r="52" spans="1:8" ht="14.1" customHeight="1" x14ac:dyDescent="0.2">
      <c r="A52" s="63"/>
      <c r="B52" s="59"/>
      <c r="C52" s="59"/>
      <c r="D52" s="59" t="s">
        <v>106</v>
      </c>
      <c r="E52" s="46">
        <f>正味財産増減計算書内訳表!N49</f>
        <v>9850</v>
      </c>
      <c r="F52" s="64"/>
      <c r="G52" s="45">
        <f>E52-F52</f>
        <v>9850</v>
      </c>
    </row>
    <row r="53" spans="1:8" ht="14.1" customHeight="1" x14ac:dyDescent="0.2">
      <c r="A53" s="63"/>
      <c r="B53" s="59"/>
      <c r="C53" s="59"/>
      <c r="D53" s="59"/>
      <c r="E53" s="46">
        <f>正味財産増減計算書内訳表!N50</f>
        <v>0</v>
      </c>
      <c r="F53" s="66"/>
      <c r="G53" s="45">
        <f>E53-F53</f>
        <v>0</v>
      </c>
    </row>
    <row r="54" spans="1:8" ht="14.1" customHeight="1" x14ac:dyDescent="0.2">
      <c r="A54" s="63"/>
      <c r="B54" s="59"/>
      <c r="C54" s="59" t="s">
        <v>76</v>
      </c>
      <c r="D54" s="59"/>
      <c r="E54" s="47">
        <f>SUM(E51:E53)</f>
        <v>10927</v>
      </c>
      <c r="F54" s="47">
        <f>SUM(F51:F53)</f>
        <v>28</v>
      </c>
      <c r="G54" s="48">
        <f>SUM(G51:G53)</f>
        <v>10899</v>
      </c>
      <c r="H54" s="37"/>
    </row>
    <row r="55" spans="1:8" ht="14.1" customHeight="1" x14ac:dyDescent="0.2">
      <c r="A55" s="63"/>
      <c r="B55" s="59" t="s">
        <v>80</v>
      </c>
      <c r="C55" s="59"/>
      <c r="D55" s="59"/>
      <c r="E55" s="64"/>
      <c r="F55" s="64"/>
      <c r="G55" s="45"/>
    </row>
    <row r="56" spans="1:8" ht="14.1" customHeight="1" x14ac:dyDescent="0.2">
      <c r="A56" s="63"/>
      <c r="B56" s="59"/>
      <c r="C56" s="59"/>
      <c r="D56" s="59" t="s">
        <v>110</v>
      </c>
      <c r="E56" s="46">
        <f>正味財産増減計算書内訳表!N53</f>
        <v>0</v>
      </c>
      <c r="F56" s="64"/>
      <c r="G56" s="45">
        <f>E56-F56</f>
        <v>0</v>
      </c>
    </row>
    <row r="57" spans="1:8" ht="14.1" customHeight="1" x14ac:dyDescent="0.2">
      <c r="A57" s="63"/>
      <c r="B57" s="59"/>
      <c r="C57" s="59"/>
      <c r="D57" s="59"/>
      <c r="E57" s="46">
        <f>正味財産増減計算書内訳表!N54</f>
        <v>0</v>
      </c>
      <c r="F57" s="64"/>
      <c r="G57" s="45">
        <f>E57-F57</f>
        <v>0</v>
      </c>
    </row>
    <row r="58" spans="1:8" ht="14.1" customHeight="1" x14ac:dyDescent="0.2">
      <c r="A58" s="63"/>
      <c r="B58" s="59"/>
      <c r="C58" s="59" t="s">
        <v>74</v>
      </c>
      <c r="D58" s="59"/>
      <c r="E58" s="47">
        <f>SUM(E56:E57)</f>
        <v>0</v>
      </c>
      <c r="F58" s="47">
        <f>SUM(F56:F57)</f>
        <v>0</v>
      </c>
      <c r="G58" s="48">
        <f>SUM(G56:G57)</f>
        <v>0</v>
      </c>
      <c r="H58" s="37"/>
    </row>
    <row r="59" spans="1:8" ht="14.1" customHeight="1" x14ac:dyDescent="0.2">
      <c r="A59" s="63"/>
      <c r="B59" s="59"/>
      <c r="C59" s="59"/>
      <c r="D59" s="59" t="s">
        <v>68</v>
      </c>
      <c r="E59" s="46">
        <f>E54+E58</f>
        <v>10927</v>
      </c>
      <c r="F59" s="46">
        <f t="shared" ref="F59" si="5">F54+F58</f>
        <v>28</v>
      </c>
      <c r="G59" s="45">
        <f>G54+G58</f>
        <v>10899</v>
      </c>
      <c r="H59" s="37" t="str">
        <f>IF(E59-正味財産増減計算書内訳表!N56=0,"OK",E59-正味財産増減計算書内訳表!N56)</f>
        <v>OK</v>
      </c>
    </row>
    <row r="60" spans="1:8" ht="14.1" customHeight="1" x14ac:dyDescent="0.2">
      <c r="A60" s="63"/>
      <c r="B60" s="59"/>
      <c r="C60" s="59"/>
      <c r="D60" s="59" t="s">
        <v>107</v>
      </c>
      <c r="E60" s="47">
        <f>E48+E59</f>
        <v>-174034</v>
      </c>
      <c r="F60" s="47">
        <f t="shared" ref="F60" si="6">F48+F59</f>
        <v>780613</v>
      </c>
      <c r="G60" s="48">
        <f>G48+G59</f>
        <v>-954647</v>
      </c>
    </row>
    <row r="61" spans="1:8" ht="14.1" customHeight="1" x14ac:dyDescent="0.2">
      <c r="A61" s="63"/>
      <c r="B61" s="59"/>
      <c r="C61" s="59"/>
      <c r="D61" s="59" t="s">
        <v>112</v>
      </c>
      <c r="E61" s="47">
        <f>正味財産増減計算書内訳表!N58</f>
        <v>212200</v>
      </c>
      <c r="F61" s="74">
        <v>377602</v>
      </c>
      <c r="G61" s="48">
        <f>E61-F61</f>
        <v>-165402</v>
      </c>
    </row>
    <row r="62" spans="1:8" ht="14.1" customHeight="1" x14ac:dyDescent="0.2">
      <c r="A62" s="63"/>
      <c r="B62" s="59"/>
      <c r="C62" s="59"/>
      <c r="D62" s="59" t="s">
        <v>109</v>
      </c>
      <c r="E62" s="47">
        <f>E60-E61</f>
        <v>-386234</v>
      </c>
      <c r="F62" s="47">
        <f>F60-F61</f>
        <v>403011</v>
      </c>
      <c r="G62" s="48">
        <f>G60-G61</f>
        <v>-789245</v>
      </c>
    </row>
    <row r="63" spans="1:8" ht="14.1" customHeight="1" x14ac:dyDescent="0.2">
      <c r="A63" s="63"/>
      <c r="B63" s="59"/>
      <c r="C63" s="59"/>
      <c r="D63" s="59" t="s">
        <v>58</v>
      </c>
      <c r="E63" s="47">
        <f>F64</f>
        <v>22657</v>
      </c>
      <c r="F63" s="70">
        <v>-380354</v>
      </c>
      <c r="G63" s="48">
        <f>E63-F63</f>
        <v>403011</v>
      </c>
    </row>
    <row r="64" spans="1:8" ht="14.1" customHeight="1" x14ac:dyDescent="0.2">
      <c r="A64" s="63"/>
      <c r="B64" s="59"/>
      <c r="C64" s="59"/>
      <c r="D64" s="59" t="s">
        <v>59</v>
      </c>
      <c r="E64" s="47">
        <f>E63+E62</f>
        <v>-363577</v>
      </c>
      <c r="F64" s="47">
        <f>F63+F62</f>
        <v>22657</v>
      </c>
      <c r="G64" s="48">
        <f>G63+G62</f>
        <v>-386234</v>
      </c>
      <c r="H64" s="37" t="str">
        <f>IF(E64-正味財産増減計算書内訳表!N61=0,"OK",E64-正味財産増減計算書内訳表!N61)</f>
        <v>OK</v>
      </c>
    </row>
    <row r="65" spans="1:8" ht="14.1" customHeight="1" x14ac:dyDescent="0.2">
      <c r="A65" s="63"/>
      <c r="B65" s="59"/>
      <c r="C65" s="59"/>
      <c r="D65" s="59"/>
      <c r="E65" s="64"/>
      <c r="F65" s="64"/>
      <c r="G65" s="45"/>
    </row>
    <row r="66" spans="1:8" ht="14.1" customHeight="1" x14ac:dyDescent="0.2">
      <c r="A66" s="63" t="s">
        <v>60</v>
      </c>
      <c r="B66" s="59"/>
      <c r="C66" s="59"/>
      <c r="D66" s="59"/>
      <c r="E66" s="64"/>
      <c r="F66" s="64"/>
      <c r="G66" s="45"/>
    </row>
    <row r="67" spans="1:8" ht="14.1" customHeight="1" x14ac:dyDescent="0.2">
      <c r="A67" s="63"/>
      <c r="B67" s="59" t="s">
        <v>42</v>
      </c>
      <c r="C67" s="59"/>
      <c r="D67" s="59"/>
      <c r="E67" s="46">
        <f>正味財産増減計算書内訳表!N64</f>
        <v>0</v>
      </c>
      <c r="F67" s="64"/>
      <c r="G67" s="45">
        <f>E67-F67</f>
        <v>0</v>
      </c>
    </row>
    <row r="68" spans="1:8" ht="14.1" customHeight="1" x14ac:dyDescent="0.2">
      <c r="A68" s="63"/>
      <c r="B68" s="59" t="s">
        <v>61</v>
      </c>
      <c r="C68" s="59"/>
      <c r="D68" s="59"/>
      <c r="E68" s="46">
        <f>正味財産増減計算書内訳表!N65</f>
        <v>0</v>
      </c>
      <c r="F68" s="64"/>
      <c r="G68" s="45">
        <f>E68-F68</f>
        <v>0</v>
      </c>
    </row>
    <row r="69" spans="1:8" ht="14.1" customHeight="1" x14ac:dyDescent="0.2">
      <c r="A69" s="63"/>
      <c r="B69" s="59" t="s">
        <v>62</v>
      </c>
      <c r="C69" s="59"/>
      <c r="D69" s="59"/>
      <c r="E69" s="47">
        <f>SUM(E67:E68)</f>
        <v>0</v>
      </c>
      <c r="F69" s="47">
        <f t="shared" ref="F69:G69" si="7">SUM(F67:F68)</f>
        <v>0</v>
      </c>
      <c r="G69" s="48">
        <f t="shared" si="7"/>
        <v>0</v>
      </c>
    </row>
    <row r="70" spans="1:8" ht="14.1" customHeight="1" x14ac:dyDescent="0.2">
      <c r="A70" s="63"/>
      <c r="B70" s="59" t="s">
        <v>63</v>
      </c>
      <c r="C70" s="59"/>
      <c r="D70" s="59"/>
      <c r="E70" s="52">
        <f>F71</f>
        <v>0</v>
      </c>
      <c r="F70" s="71"/>
      <c r="G70" s="53">
        <f>E70-F70</f>
        <v>0</v>
      </c>
    </row>
    <row r="71" spans="1:8" ht="14.1" customHeight="1" x14ac:dyDescent="0.2">
      <c r="A71" s="63"/>
      <c r="B71" s="59" t="s">
        <v>64</v>
      </c>
      <c r="C71" s="59"/>
      <c r="D71" s="59"/>
      <c r="E71" s="47">
        <f>E70+E69</f>
        <v>0</v>
      </c>
      <c r="F71" s="47">
        <f t="shared" ref="F71:G71" si="8">F70+F69</f>
        <v>0</v>
      </c>
      <c r="G71" s="48">
        <f t="shared" si="8"/>
        <v>0</v>
      </c>
      <c r="H71" s="37" t="str">
        <f>IF(E71-正味財産増減計算書内訳表!N68=0,"OK",E71-正味財産増減計算書内訳表!N68)</f>
        <v>OK</v>
      </c>
    </row>
    <row r="72" spans="1:8" ht="14.1" customHeight="1" x14ac:dyDescent="0.2">
      <c r="A72" s="63"/>
      <c r="B72" s="59"/>
      <c r="C72" s="59"/>
      <c r="D72" s="59"/>
      <c r="E72" s="66"/>
      <c r="F72" s="66"/>
      <c r="G72" s="56"/>
    </row>
    <row r="73" spans="1:8" ht="14.1" customHeight="1" thickBot="1" x14ac:dyDescent="0.25">
      <c r="A73" s="67" t="s">
        <v>65</v>
      </c>
      <c r="B73" s="68"/>
      <c r="C73" s="68"/>
      <c r="D73" s="68"/>
      <c r="E73" s="72">
        <f>E64+E71</f>
        <v>-363577</v>
      </c>
      <c r="F73" s="72">
        <f>F64+F71</f>
        <v>22657</v>
      </c>
      <c r="G73" s="73">
        <f>G64+G71</f>
        <v>-386234</v>
      </c>
      <c r="H73" s="37" t="str">
        <f>IF(E73-正味財産増減計算書内訳表!N70=0,"OK",E73-正味財産増減計算書内訳表!N70)</f>
        <v>OK</v>
      </c>
    </row>
  </sheetData>
  <sheetProtection sheet="1" objects="1" scenarios="1"/>
  <mergeCells count="1">
    <mergeCell ref="A2:D2"/>
  </mergeCells>
  <phoneticPr fontId="1"/>
  <printOptions horizontalCentered="1"/>
  <pageMargins left="0.70866141732283472" right="0.70866141732283472" top="1.1417322834645669" bottom="0.74803149606299213" header="0.70866141732283472" footer="0.31496062992125984"/>
  <pageSetup paperSize="9" scale="73" orientation="portrait" blackAndWhite="1" r:id="rId1"/>
  <headerFooter>
    <oddHeader>&amp;C&amp;"ＭＳ 明朝,標準"&amp;14&amp;U正 味 財 産 増 減 計 算 書&amp;11&amp;U
令和6年4月1日～令和7年3月31日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showZeros="0" topLeftCell="A34" zoomScaleNormal="100" workbookViewId="0">
      <selection activeCell="I25" sqref="I25"/>
    </sheetView>
  </sheetViews>
  <sheetFormatPr defaultColWidth="9" defaultRowHeight="10.8" x14ac:dyDescent="0.2"/>
  <cols>
    <col min="1" max="3" width="2.6640625" style="2" customWidth="1"/>
    <col min="4" max="4" width="20" style="2" customWidth="1"/>
    <col min="5" max="5" width="12.21875" style="2" bestFit="1" customWidth="1"/>
    <col min="6" max="14" width="12.21875" style="2" customWidth="1"/>
    <col min="15" max="16384" width="9" style="2"/>
  </cols>
  <sheetData>
    <row r="1" spans="1:14" ht="11.1" customHeight="1" thickBot="1" x14ac:dyDescent="0.25">
      <c r="N1" s="3" t="s">
        <v>32</v>
      </c>
    </row>
    <row r="2" spans="1:14" ht="11.1" customHeight="1" x14ac:dyDescent="0.2">
      <c r="A2" s="87" t="s">
        <v>3</v>
      </c>
      <c r="B2" s="88"/>
      <c r="C2" s="88"/>
      <c r="D2" s="89"/>
      <c r="E2" s="84" t="s">
        <v>87</v>
      </c>
      <c r="F2" s="85"/>
      <c r="G2" s="84" t="s">
        <v>88</v>
      </c>
      <c r="H2" s="86"/>
      <c r="I2" s="86"/>
      <c r="J2" s="86"/>
      <c r="K2" s="85"/>
      <c r="L2" s="96" t="s">
        <v>69</v>
      </c>
      <c r="M2" s="99" t="s">
        <v>81</v>
      </c>
      <c r="N2" s="81" t="s">
        <v>70</v>
      </c>
    </row>
    <row r="3" spans="1:14" ht="11.1" customHeight="1" x14ac:dyDescent="0.2">
      <c r="A3" s="90"/>
      <c r="B3" s="91"/>
      <c r="C3" s="91"/>
      <c r="D3" s="92"/>
      <c r="E3" s="104" t="s">
        <v>89</v>
      </c>
      <c r="F3" s="102" t="s">
        <v>71</v>
      </c>
      <c r="G3" s="104" t="s">
        <v>91</v>
      </c>
      <c r="H3" s="104" t="s">
        <v>92</v>
      </c>
      <c r="I3" s="104" t="s">
        <v>90</v>
      </c>
      <c r="J3" s="104" t="s">
        <v>93</v>
      </c>
      <c r="K3" s="102" t="s">
        <v>71</v>
      </c>
      <c r="L3" s="97"/>
      <c r="M3" s="100"/>
      <c r="N3" s="82"/>
    </row>
    <row r="4" spans="1:14" x14ac:dyDescent="0.2">
      <c r="A4" s="93"/>
      <c r="B4" s="94"/>
      <c r="C4" s="94"/>
      <c r="D4" s="95"/>
      <c r="E4" s="98"/>
      <c r="F4" s="103"/>
      <c r="G4" s="98"/>
      <c r="H4" s="98"/>
      <c r="I4" s="98"/>
      <c r="J4" s="98"/>
      <c r="K4" s="103"/>
      <c r="L4" s="98"/>
      <c r="M4" s="101"/>
      <c r="N4" s="83"/>
    </row>
    <row r="5" spans="1:14" ht="9.9" customHeight="1" x14ac:dyDescent="0.2">
      <c r="A5" s="4" t="s">
        <v>36</v>
      </c>
      <c r="B5" s="5"/>
      <c r="C5" s="5"/>
      <c r="D5" s="5"/>
      <c r="E5" s="6"/>
      <c r="F5" s="17">
        <f t="shared" ref="F5:F31" si="0">SUM(E5:E5)</f>
        <v>0</v>
      </c>
      <c r="G5" s="6"/>
      <c r="H5" s="7"/>
      <c r="I5" s="7"/>
      <c r="J5" s="7"/>
      <c r="K5" s="22">
        <f t="shared" ref="K5:K31" si="1">SUM(G5:J5)</f>
        <v>0</v>
      </c>
      <c r="L5" s="7"/>
      <c r="M5" s="7"/>
      <c r="N5" s="27">
        <f t="shared" ref="N5:N36" si="2">F5+K5+L5+M5</f>
        <v>0</v>
      </c>
    </row>
    <row r="6" spans="1:14" ht="9.9" customHeight="1" x14ac:dyDescent="0.2">
      <c r="A6" s="4"/>
      <c r="B6" s="5" t="s">
        <v>66</v>
      </c>
      <c r="C6" s="5"/>
      <c r="D6" s="8"/>
      <c r="E6" s="6"/>
      <c r="F6" s="17">
        <f t="shared" si="0"/>
        <v>0</v>
      </c>
      <c r="G6" s="6"/>
      <c r="H6" s="7"/>
      <c r="I6" s="7"/>
      <c r="J6" s="7"/>
      <c r="K6" s="22">
        <f t="shared" si="1"/>
        <v>0</v>
      </c>
      <c r="L6" s="7"/>
      <c r="M6" s="7"/>
      <c r="N6" s="27">
        <f t="shared" si="2"/>
        <v>0</v>
      </c>
    </row>
    <row r="7" spans="1:14" ht="9.9" customHeight="1" x14ac:dyDescent="0.2">
      <c r="A7" s="4"/>
      <c r="B7" s="5" t="s">
        <v>37</v>
      </c>
      <c r="C7" s="5"/>
      <c r="D7" s="8"/>
      <c r="E7" s="6"/>
      <c r="F7" s="17">
        <f t="shared" si="0"/>
        <v>0</v>
      </c>
      <c r="G7" s="6"/>
      <c r="H7" s="7"/>
      <c r="I7" s="7"/>
      <c r="J7" s="7"/>
      <c r="K7" s="22">
        <f t="shared" si="1"/>
        <v>0</v>
      </c>
      <c r="L7" s="7"/>
      <c r="M7" s="7"/>
      <c r="N7" s="27">
        <f t="shared" si="2"/>
        <v>0</v>
      </c>
    </row>
    <row r="8" spans="1:14" ht="9.9" customHeight="1" x14ac:dyDescent="0.2">
      <c r="A8" s="4"/>
      <c r="B8" s="5"/>
      <c r="C8" s="5"/>
      <c r="D8" s="8" t="s">
        <v>38</v>
      </c>
      <c r="E8" s="6"/>
      <c r="F8" s="17">
        <f t="shared" si="0"/>
        <v>0</v>
      </c>
      <c r="G8" s="6"/>
      <c r="H8" s="7"/>
      <c r="I8" s="7"/>
      <c r="J8" s="7"/>
      <c r="K8" s="22">
        <f t="shared" si="1"/>
        <v>0</v>
      </c>
      <c r="L8" s="7"/>
      <c r="M8" s="7"/>
      <c r="N8" s="27">
        <f t="shared" si="2"/>
        <v>0</v>
      </c>
    </row>
    <row r="9" spans="1:14" ht="9.9" customHeight="1" x14ac:dyDescent="0.2">
      <c r="A9" s="4"/>
      <c r="B9" s="5"/>
      <c r="C9" s="5"/>
      <c r="D9" s="8" t="s">
        <v>39</v>
      </c>
      <c r="E9" s="6"/>
      <c r="F9" s="17">
        <f t="shared" si="0"/>
        <v>0</v>
      </c>
      <c r="G9" s="6"/>
      <c r="H9" s="7"/>
      <c r="I9" s="7"/>
      <c r="J9" s="7"/>
      <c r="K9" s="22">
        <f t="shared" si="1"/>
        <v>0</v>
      </c>
      <c r="L9" s="7"/>
      <c r="M9" s="7"/>
      <c r="N9" s="27">
        <f t="shared" si="2"/>
        <v>0</v>
      </c>
    </row>
    <row r="10" spans="1:14" ht="9.9" customHeight="1" x14ac:dyDescent="0.2">
      <c r="A10" s="4"/>
      <c r="B10" s="5"/>
      <c r="C10" s="5"/>
      <c r="D10" s="8" t="s">
        <v>40</v>
      </c>
      <c r="E10" s="6"/>
      <c r="F10" s="17">
        <f t="shared" si="0"/>
        <v>0</v>
      </c>
      <c r="G10" s="6"/>
      <c r="H10" s="7"/>
      <c r="I10" s="7"/>
      <c r="J10" s="7"/>
      <c r="K10" s="22">
        <f t="shared" si="1"/>
        <v>0</v>
      </c>
      <c r="L10" s="7">
        <v>150000</v>
      </c>
      <c r="M10" s="7"/>
      <c r="N10" s="27">
        <f t="shared" si="2"/>
        <v>150000</v>
      </c>
    </row>
    <row r="11" spans="1:14" ht="9.9" customHeight="1" x14ac:dyDescent="0.2">
      <c r="A11" s="4"/>
      <c r="B11" s="5"/>
      <c r="C11" s="5"/>
      <c r="D11" s="8" t="s">
        <v>41</v>
      </c>
      <c r="E11" s="6"/>
      <c r="F11" s="17">
        <f t="shared" si="0"/>
        <v>0</v>
      </c>
      <c r="G11" s="6"/>
      <c r="H11" s="7">
        <v>21742260</v>
      </c>
      <c r="I11" s="7"/>
      <c r="J11" s="7"/>
      <c r="K11" s="22">
        <f t="shared" si="1"/>
        <v>21742260</v>
      </c>
      <c r="L11" s="7"/>
      <c r="M11" s="7"/>
      <c r="N11" s="27">
        <f t="shared" si="2"/>
        <v>21742260</v>
      </c>
    </row>
    <row r="12" spans="1:14" ht="9.9" customHeight="1" x14ac:dyDescent="0.2">
      <c r="A12" s="4"/>
      <c r="B12" s="5"/>
      <c r="C12" s="5"/>
      <c r="D12" s="8" t="s">
        <v>42</v>
      </c>
      <c r="E12" s="6">
        <v>14000000</v>
      </c>
      <c r="F12" s="17">
        <f t="shared" si="0"/>
        <v>14000000</v>
      </c>
      <c r="G12" s="6"/>
      <c r="H12" s="7"/>
      <c r="I12" s="7"/>
      <c r="J12" s="7"/>
      <c r="K12" s="22">
        <f t="shared" si="1"/>
        <v>0</v>
      </c>
      <c r="L12" s="7"/>
      <c r="M12" s="7"/>
      <c r="N12" s="27">
        <f t="shared" si="2"/>
        <v>14000000</v>
      </c>
    </row>
    <row r="13" spans="1:14" ht="9.9" customHeight="1" x14ac:dyDescent="0.2">
      <c r="A13" s="4"/>
      <c r="B13" s="5"/>
      <c r="C13" s="5"/>
      <c r="D13" s="8" t="s">
        <v>43</v>
      </c>
      <c r="E13" s="6"/>
      <c r="F13" s="17">
        <f t="shared" si="0"/>
        <v>0</v>
      </c>
      <c r="G13" s="6"/>
      <c r="H13" s="7"/>
      <c r="I13" s="7"/>
      <c r="J13" s="7"/>
      <c r="K13" s="22">
        <f t="shared" si="1"/>
        <v>0</v>
      </c>
      <c r="L13" s="7"/>
      <c r="M13" s="7"/>
      <c r="N13" s="27">
        <f t="shared" si="2"/>
        <v>0</v>
      </c>
    </row>
    <row r="14" spans="1:14" ht="9.9" customHeight="1" x14ac:dyDescent="0.2">
      <c r="A14" s="4"/>
      <c r="B14" s="5"/>
      <c r="C14" s="5"/>
      <c r="D14" s="8" t="s">
        <v>44</v>
      </c>
      <c r="E14" s="6">
        <v>1400000</v>
      </c>
      <c r="F14" s="17">
        <f t="shared" si="0"/>
        <v>1400000</v>
      </c>
      <c r="G14" s="6"/>
      <c r="H14" s="7"/>
      <c r="I14" s="7"/>
      <c r="J14" s="7"/>
      <c r="K14" s="22">
        <f t="shared" si="1"/>
        <v>0</v>
      </c>
      <c r="L14" s="7"/>
      <c r="M14" s="7"/>
      <c r="N14" s="27">
        <f t="shared" si="2"/>
        <v>1400000</v>
      </c>
    </row>
    <row r="15" spans="1:14" ht="9.9" customHeight="1" x14ac:dyDescent="0.2">
      <c r="A15" s="4"/>
      <c r="B15" s="5"/>
      <c r="C15" s="5"/>
      <c r="D15" s="8"/>
      <c r="E15" s="6"/>
      <c r="F15" s="17">
        <f t="shared" si="0"/>
        <v>0</v>
      </c>
      <c r="G15" s="6"/>
      <c r="H15" s="7"/>
      <c r="I15" s="7"/>
      <c r="J15" s="7"/>
      <c r="K15" s="22">
        <f t="shared" si="1"/>
        <v>0</v>
      </c>
      <c r="L15" s="7"/>
      <c r="M15" s="7"/>
      <c r="N15" s="27">
        <f t="shared" si="2"/>
        <v>0</v>
      </c>
    </row>
    <row r="16" spans="1:14" ht="9.9" customHeight="1" x14ac:dyDescent="0.2">
      <c r="A16" s="4"/>
      <c r="B16" s="5"/>
      <c r="C16" s="5" t="s">
        <v>45</v>
      </c>
      <c r="D16" s="8"/>
      <c r="E16" s="18">
        <f>SUM(E8:E15)</f>
        <v>15400000</v>
      </c>
      <c r="F16" s="18">
        <f t="shared" si="0"/>
        <v>15400000</v>
      </c>
      <c r="G16" s="18">
        <f>SUM(G8:G15)</f>
        <v>0</v>
      </c>
      <c r="H16" s="18">
        <f>SUM(H8:H15)</f>
        <v>21742260</v>
      </c>
      <c r="I16" s="18"/>
      <c r="J16" s="18">
        <f t="shared" ref="J16" si="3">SUM(J8:J15)</f>
        <v>0</v>
      </c>
      <c r="K16" s="23">
        <f t="shared" si="1"/>
        <v>21742260</v>
      </c>
      <c r="L16" s="23">
        <f>SUM(L5:L15)</f>
        <v>150000</v>
      </c>
      <c r="M16" s="23">
        <f>SUM(M5:M15)</f>
        <v>0</v>
      </c>
      <c r="N16" s="28">
        <f t="shared" si="2"/>
        <v>37292260</v>
      </c>
    </row>
    <row r="17" spans="1:14" ht="9.9" customHeight="1" x14ac:dyDescent="0.2">
      <c r="A17" s="4"/>
      <c r="B17" s="5" t="s">
        <v>46</v>
      </c>
      <c r="C17" s="5"/>
      <c r="D17" s="8"/>
      <c r="E17" s="32"/>
      <c r="F17" s="17">
        <f t="shared" si="0"/>
        <v>0</v>
      </c>
      <c r="G17" s="32"/>
      <c r="H17" s="33"/>
      <c r="I17" s="33"/>
      <c r="J17" s="33"/>
      <c r="K17" s="22">
        <f t="shared" si="1"/>
        <v>0</v>
      </c>
      <c r="L17" s="33"/>
      <c r="M17" s="33"/>
      <c r="N17" s="27">
        <f t="shared" si="2"/>
        <v>0</v>
      </c>
    </row>
    <row r="18" spans="1:14" ht="9.9" customHeight="1" x14ac:dyDescent="0.2">
      <c r="A18" s="4"/>
      <c r="B18" s="5"/>
      <c r="C18" s="5" t="s">
        <v>47</v>
      </c>
      <c r="D18" s="8"/>
      <c r="E18" s="6"/>
      <c r="F18" s="17">
        <f t="shared" si="0"/>
        <v>0</v>
      </c>
      <c r="G18" s="6"/>
      <c r="H18" s="7"/>
      <c r="I18" s="7"/>
      <c r="J18" s="7"/>
      <c r="K18" s="22">
        <f t="shared" si="1"/>
        <v>0</v>
      </c>
      <c r="L18" s="7"/>
      <c r="M18" s="7"/>
      <c r="N18" s="27">
        <f t="shared" si="2"/>
        <v>0</v>
      </c>
    </row>
    <row r="19" spans="1:14" ht="9.9" customHeight="1" x14ac:dyDescent="0.2">
      <c r="A19" s="4"/>
      <c r="B19" s="5"/>
      <c r="C19" s="5"/>
      <c r="D19" s="8" t="s">
        <v>94</v>
      </c>
      <c r="E19" s="6">
        <v>237556</v>
      </c>
      <c r="F19" s="17">
        <f t="shared" si="0"/>
        <v>237556</v>
      </c>
      <c r="G19" s="6"/>
      <c r="H19" s="7"/>
      <c r="I19" s="7"/>
      <c r="J19" s="7"/>
      <c r="K19" s="22">
        <f t="shared" si="1"/>
        <v>0</v>
      </c>
      <c r="L19" s="7"/>
      <c r="M19" s="7"/>
      <c r="N19" s="27">
        <f t="shared" si="2"/>
        <v>237556</v>
      </c>
    </row>
    <row r="20" spans="1:14" ht="9.9" customHeight="1" x14ac:dyDescent="0.2">
      <c r="A20" s="4"/>
      <c r="B20" s="5"/>
      <c r="C20" s="5"/>
      <c r="D20" s="8" t="s">
        <v>95</v>
      </c>
      <c r="E20" s="6">
        <v>900</v>
      </c>
      <c r="F20" s="17">
        <f t="shared" si="0"/>
        <v>900</v>
      </c>
      <c r="G20" s="6"/>
      <c r="H20" s="7">
        <v>3640</v>
      </c>
      <c r="I20" s="7"/>
      <c r="J20" s="7"/>
      <c r="K20" s="22">
        <f t="shared" si="1"/>
        <v>3640</v>
      </c>
      <c r="L20" s="7"/>
      <c r="M20" s="7"/>
      <c r="N20" s="27">
        <f t="shared" si="2"/>
        <v>4540</v>
      </c>
    </row>
    <row r="21" spans="1:14" ht="9.9" customHeight="1" x14ac:dyDescent="0.2">
      <c r="A21" s="4"/>
      <c r="B21" s="5"/>
      <c r="C21" s="5"/>
      <c r="D21" s="8" t="s">
        <v>85</v>
      </c>
      <c r="E21" s="6"/>
      <c r="F21" s="17">
        <f t="shared" si="0"/>
        <v>0</v>
      </c>
      <c r="G21" s="6"/>
      <c r="H21" s="7"/>
      <c r="I21" s="7"/>
      <c r="J21" s="7">
        <v>95752</v>
      </c>
      <c r="K21" s="22">
        <f t="shared" si="1"/>
        <v>95752</v>
      </c>
      <c r="L21" s="7"/>
      <c r="M21" s="7"/>
      <c r="N21" s="27">
        <f t="shared" si="2"/>
        <v>95752</v>
      </c>
    </row>
    <row r="22" spans="1:14" ht="9.9" customHeight="1" x14ac:dyDescent="0.2">
      <c r="A22" s="4"/>
      <c r="B22" s="5"/>
      <c r="C22" s="5"/>
      <c r="D22" s="8" t="s">
        <v>82</v>
      </c>
      <c r="E22" s="6">
        <v>174528</v>
      </c>
      <c r="F22" s="17">
        <f t="shared" si="0"/>
        <v>174528</v>
      </c>
      <c r="G22" s="6"/>
      <c r="H22" s="7">
        <v>671</v>
      </c>
      <c r="I22" s="7"/>
      <c r="J22" s="7"/>
      <c r="K22" s="22">
        <f t="shared" si="1"/>
        <v>671</v>
      </c>
      <c r="L22" s="7"/>
      <c r="M22" s="7"/>
      <c r="N22" s="27">
        <f t="shared" si="2"/>
        <v>175199</v>
      </c>
    </row>
    <row r="23" spans="1:14" ht="9.9" customHeight="1" x14ac:dyDescent="0.2">
      <c r="A23" s="4"/>
      <c r="B23" s="5"/>
      <c r="C23" s="5"/>
      <c r="D23" s="8" t="s">
        <v>83</v>
      </c>
      <c r="E23" s="6">
        <v>31900</v>
      </c>
      <c r="F23" s="17">
        <f t="shared" si="0"/>
        <v>31900</v>
      </c>
      <c r="G23" s="6"/>
      <c r="H23" s="7"/>
      <c r="I23" s="7"/>
      <c r="J23" s="7"/>
      <c r="K23" s="22">
        <f t="shared" si="1"/>
        <v>0</v>
      </c>
      <c r="L23" s="7"/>
      <c r="M23" s="7"/>
      <c r="N23" s="27">
        <f t="shared" si="2"/>
        <v>31900</v>
      </c>
    </row>
    <row r="24" spans="1:14" ht="9.9" customHeight="1" x14ac:dyDescent="0.2">
      <c r="A24" s="4"/>
      <c r="B24" s="5"/>
      <c r="C24" s="5"/>
      <c r="D24" s="8" t="s">
        <v>96</v>
      </c>
      <c r="E24" s="6">
        <v>3497670</v>
      </c>
      <c r="F24" s="17">
        <f t="shared" si="0"/>
        <v>3497670</v>
      </c>
      <c r="G24" s="6"/>
      <c r="H24" s="7"/>
      <c r="I24" s="7"/>
      <c r="J24" s="7"/>
      <c r="K24" s="22">
        <f t="shared" si="1"/>
        <v>0</v>
      </c>
      <c r="L24" s="7"/>
      <c r="M24" s="7"/>
      <c r="N24" s="27">
        <f t="shared" si="2"/>
        <v>3497670</v>
      </c>
    </row>
    <row r="25" spans="1:14" ht="9.9" customHeight="1" x14ac:dyDescent="0.2">
      <c r="A25" s="4"/>
      <c r="B25" s="5"/>
      <c r="C25" s="5"/>
      <c r="D25" s="8" t="s">
        <v>84</v>
      </c>
      <c r="E25" s="6">
        <v>12400</v>
      </c>
      <c r="F25" s="17">
        <f t="shared" si="0"/>
        <v>12400</v>
      </c>
      <c r="G25" s="6"/>
      <c r="H25" s="7">
        <v>413800</v>
      </c>
      <c r="I25" s="7"/>
      <c r="J25" s="7"/>
      <c r="K25" s="22">
        <f t="shared" si="1"/>
        <v>413800</v>
      </c>
      <c r="L25" s="7"/>
      <c r="M25" s="7"/>
      <c r="N25" s="27">
        <f t="shared" si="2"/>
        <v>426200</v>
      </c>
    </row>
    <row r="26" spans="1:14" ht="9.9" customHeight="1" x14ac:dyDescent="0.2">
      <c r="A26" s="4"/>
      <c r="B26" s="5"/>
      <c r="C26" s="5"/>
      <c r="D26" s="8" t="s">
        <v>97</v>
      </c>
      <c r="E26" s="6">
        <v>11440000</v>
      </c>
      <c r="F26" s="17">
        <f t="shared" si="0"/>
        <v>11440000</v>
      </c>
      <c r="G26" s="6"/>
      <c r="H26" s="7">
        <v>20115598</v>
      </c>
      <c r="I26" s="7"/>
      <c r="J26" s="7"/>
      <c r="K26" s="22">
        <f t="shared" si="1"/>
        <v>20115598</v>
      </c>
      <c r="L26" s="7"/>
      <c r="M26" s="7"/>
      <c r="N26" s="27">
        <f t="shared" si="2"/>
        <v>31555598</v>
      </c>
    </row>
    <row r="27" spans="1:14" ht="9.9" customHeight="1" x14ac:dyDescent="0.2">
      <c r="A27" s="4"/>
      <c r="B27" s="5"/>
      <c r="C27" s="5"/>
      <c r="D27" s="8" t="s">
        <v>86</v>
      </c>
      <c r="E27" s="6">
        <v>5940</v>
      </c>
      <c r="F27" s="17">
        <f t="shared" si="0"/>
        <v>5940</v>
      </c>
      <c r="G27" s="6">
        <v>660</v>
      </c>
      <c r="H27" s="7">
        <v>9790</v>
      </c>
      <c r="I27" s="7"/>
      <c r="J27" s="7"/>
      <c r="K27" s="22">
        <f t="shared" si="1"/>
        <v>10450</v>
      </c>
      <c r="L27" s="7"/>
      <c r="M27" s="7"/>
      <c r="N27" s="27">
        <f t="shared" si="2"/>
        <v>16390</v>
      </c>
    </row>
    <row r="28" spans="1:14" ht="9.9" customHeight="1" x14ac:dyDescent="0.2">
      <c r="A28" s="4"/>
      <c r="B28" s="5"/>
      <c r="C28" s="5"/>
      <c r="D28" s="8" t="s">
        <v>98</v>
      </c>
      <c r="E28" s="6">
        <v>16500</v>
      </c>
      <c r="F28" s="17">
        <f t="shared" si="0"/>
        <v>16500</v>
      </c>
      <c r="G28" s="6"/>
      <c r="H28" s="7"/>
      <c r="I28" s="7"/>
      <c r="J28" s="7"/>
      <c r="K28" s="22">
        <f t="shared" si="1"/>
        <v>0</v>
      </c>
      <c r="L28" s="7"/>
      <c r="M28" s="7"/>
      <c r="N28" s="27">
        <f t="shared" si="2"/>
        <v>16500</v>
      </c>
    </row>
    <row r="29" spans="1:14" ht="9.9" customHeight="1" x14ac:dyDescent="0.2">
      <c r="A29" s="4"/>
      <c r="B29" s="5"/>
      <c r="C29" s="5"/>
      <c r="D29" s="8" t="s">
        <v>104</v>
      </c>
      <c r="E29" s="6"/>
      <c r="F29" s="17">
        <f t="shared" si="0"/>
        <v>0</v>
      </c>
      <c r="G29" s="6"/>
      <c r="H29" s="7">
        <v>24244</v>
      </c>
      <c r="I29" s="7"/>
      <c r="J29" s="7"/>
      <c r="K29" s="22">
        <f t="shared" si="1"/>
        <v>24244</v>
      </c>
      <c r="L29" s="7"/>
      <c r="M29" s="7"/>
      <c r="N29" s="27">
        <f t="shared" si="2"/>
        <v>24244</v>
      </c>
    </row>
    <row r="30" spans="1:14" ht="9.9" customHeight="1" x14ac:dyDescent="0.2">
      <c r="A30" s="4"/>
      <c r="B30" s="5"/>
      <c r="C30" s="5"/>
      <c r="D30" s="8"/>
      <c r="E30" s="6"/>
      <c r="F30" s="17">
        <f t="shared" si="0"/>
        <v>0</v>
      </c>
      <c r="G30" s="6"/>
      <c r="H30" s="7"/>
      <c r="I30" s="7"/>
      <c r="J30" s="7"/>
      <c r="K30" s="22">
        <f t="shared" si="1"/>
        <v>0</v>
      </c>
      <c r="L30" s="7"/>
      <c r="M30" s="7"/>
      <c r="N30" s="27">
        <f t="shared" si="2"/>
        <v>0</v>
      </c>
    </row>
    <row r="31" spans="1:14" ht="9.9" customHeight="1" x14ac:dyDescent="0.2">
      <c r="A31" s="4"/>
      <c r="B31" s="5"/>
      <c r="C31" s="5" t="s">
        <v>48</v>
      </c>
      <c r="D31" s="8"/>
      <c r="E31" s="6"/>
      <c r="F31" s="17">
        <f t="shared" si="0"/>
        <v>0</v>
      </c>
      <c r="G31" s="6"/>
      <c r="H31" s="7"/>
      <c r="I31" s="7"/>
      <c r="J31" s="7"/>
      <c r="K31" s="22">
        <f t="shared" si="1"/>
        <v>0</v>
      </c>
      <c r="L31" s="7"/>
      <c r="M31" s="7"/>
      <c r="N31" s="27">
        <f t="shared" si="2"/>
        <v>0</v>
      </c>
    </row>
    <row r="32" spans="1:14" ht="9.9" customHeight="1" x14ac:dyDescent="0.2">
      <c r="A32" s="4"/>
      <c r="B32" s="5"/>
      <c r="C32" s="5"/>
      <c r="D32" s="8" t="s">
        <v>129</v>
      </c>
      <c r="E32" s="6"/>
      <c r="F32" s="17"/>
      <c r="G32" s="6"/>
      <c r="H32" s="7"/>
      <c r="I32" s="7"/>
      <c r="J32" s="7"/>
      <c r="K32" s="22"/>
      <c r="L32" s="7">
        <v>40857</v>
      </c>
      <c r="M32" s="7"/>
      <c r="N32" s="27">
        <f t="shared" si="2"/>
        <v>40857</v>
      </c>
    </row>
    <row r="33" spans="1:14" ht="9.9" customHeight="1" x14ac:dyDescent="0.2">
      <c r="A33" s="4"/>
      <c r="B33" s="5"/>
      <c r="C33" s="5"/>
      <c r="D33" s="8" t="s">
        <v>85</v>
      </c>
      <c r="E33" s="6"/>
      <c r="F33" s="17"/>
      <c r="G33" s="6"/>
      <c r="H33" s="7"/>
      <c r="I33" s="7"/>
      <c r="J33" s="7"/>
      <c r="K33" s="22"/>
      <c r="L33" s="7">
        <v>42388</v>
      </c>
      <c r="M33" s="7"/>
      <c r="N33" s="27">
        <f t="shared" si="2"/>
        <v>42388</v>
      </c>
    </row>
    <row r="34" spans="1:14" ht="9.9" customHeight="1" x14ac:dyDescent="0.2">
      <c r="A34" s="4"/>
      <c r="B34" s="5"/>
      <c r="C34" s="5"/>
      <c r="D34" s="8" t="s">
        <v>83</v>
      </c>
      <c r="E34" s="6"/>
      <c r="F34" s="17">
        <f>SUM(E34:E34)</f>
        <v>0</v>
      </c>
      <c r="G34" s="6"/>
      <c r="H34" s="7"/>
      <c r="I34" s="7"/>
      <c r="J34" s="7"/>
      <c r="K34" s="22">
        <f>SUM(G34:J34)</f>
        <v>0</v>
      </c>
      <c r="L34" s="7">
        <v>396000</v>
      </c>
      <c r="M34" s="7"/>
      <c r="N34" s="27">
        <f t="shared" si="2"/>
        <v>396000</v>
      </c>
    </row>
    <row r="35" spans="1:14" ht="9.9" customHeight="1" x14ac:dyDescent="0.2">
      <c r="A35" s="4"/>
      <c r="B35" s="5"/>
      <c r="C35" s="5"/>
      <c r="D35" s="8" t="s">
        <v>84</v>
      </c>
      <c r="E35" s="6"/>
      <c r="F35" s="17"/>
      <c r="G35" s="6"/>
      <c r="H35" s="7"/>
      <c r="I35" s="7"/>
      <c r="J35" s="7"/>
      <c r="K35" s="22"/>
      <c r="L35" s="7">
        <v>10931</v>
      </c>
      <c r="M35" s="7"/>
      <c r="N35" s="27">
        <f t="shared" si="2"/>
        <v>10931</v>
      </c>
    </row>
    <row r="36" spans="1:14" ht="9.9" customHeight="1" x14ac:dyDescent="0.2">
      <c r="A36" s="4"/>
      <c r="B36" s="5"/>
      <c r="C36" s="5"/>
      <c r="D36" s="8" t="s">
        <v>102</v>
      </c>
      <c r="E36" s="6"/>
      <c r="F36" s="17"/>
      <c r="G36" s="6"/>
      <c r="H36" s="7"/>
      <c r="I36" s="7"/>
      <c r="J36" s="7"/>
      <c r="K36" s="22"/>
      <c r="L36" s="7">
        <v>12000</v>
      </c>
      <c r="M36" s="7"/>
      <c r="N36" s="27">
        <f t="shared" si="2"/>
        <v>12000</v>
      </c>
    </row>
    <row r="37" spans="1:14" ht="9.9" customHeight="1" x14ac:dyDescent="0.2">
      <c r="A37" s="4"/>
      <c r="B37" s="5"/>
      <c r="C37" s="5"/>
      <c r="D37" s="8" t="s">
        <v>86</v>
      </c>
      <c r="E37" s="6"/>
      <c r="F37" s="17">
        <f t="shared" ref="F37:F58" si="4">SUM(E37:E37)</f>
        <v>0</v>
      </c>
      <c r="G37" s="6"/>
      <c r="H37" s="7">
        <v>392618</v>
      </c>
      <c r="I37" s="7"/>
      <c r="J37" s="7"/>
      <c r="K37" s="22">
        <f t="shared" ref="K37:K55" si="5">SUM(G37:J37)</f>
        <v>392618</v>
      </c>
      <c r="L37" s="7">
        <v>500878</v>
      </c>
      <c r="M37" s="7"/>
      <c r="N37" s="27">
        <f t="shared" ref="N37:N68" si="6">F37+K37+L37+M37</f>
        <v>893496</v>
      </c>
    </row>
    <row r="38" spans="1:14" ht="9.9" customHeight="1" x14ac:dyDescent="0.2">
      <c r="A38" s="4"/>
      <c r="B38" s="5"/>
      <c r="C38" s="5"/>
      <c r="D38" s="8"/>
      <c r="E38" s="6"/>
      <c r="F38" s="17">
        <f t="shared" si="4"/>
        <v>0</v>
      </c>
      <c r="G38" s="6"/>
      <c r="H38" s="7"/>
      <c r="I38" s="7"/>
      <c r="J38" s="7"/>
      <c r="K38" s="22">
        <f t="shared" si="5"/>
        <v>0</v>
      </c>
      <c r="L38" s="7"/>
      <c r="M38" s="7"/>
      <c r="N38" s="27">
        <f t="shared" si="6"/>
        <v>0</v>
      </c>
    </row>
    <row r="39" spans="1:14" ht="9.9" customHeight="1" x14ac:dyDescent="0.2">
      <c r="A39" s="4"/>
      <c r="B39" s="5"/>
      <c r="C39" s="5" t="s">
        <v>49</v>
      </c>
      <c r="D39" s="8"/>
      <c r="E39" s="18">
        <f>SUM(E18:E38)</f>
        <v>15417394</v>
      </c>
      <c r="F39" s="18">
        <f t="shared" si="4"/>
        <v>15417394</v>
      </c>
      <c r="G39" s="18">
        <f>SUM(G18:G38)</f>
        <v>660</v>
      </c>
      <c r="H39" s="18">
        <f>SUM(H18:H38)</f>
        <v>20960361</v>
      </c>
      <c r="I39" s="18"/>
      <c r="J39" s="18">
        <f>SUM(J18:J38)</f>
        <v>95752</v>
      </c>
      <c r="K39" s="23">
        <f t="shared" si="5"/>
        <v>21056773</v>
      </c>
      <c r="L39" s="18">
        <f>SUM(L18:L38)</f>
        <v>1003054</v>
      </c>
      <c r="M39" s="18">
        <f>SUM(M18:M38)</f>
        <v>0</v>
      </c>
      <c r="N39" s="28">
        <f t="shared" si="6"/>
        <v>37477221</v>
      </c>
    </row>
    <row r="40" spans="1:14" ht="9.9" customHeight="1" x14ac:dyDescent="0.2">
      <c r="A40" s="4"/>
      <c r="B40" s="5"/>
      <c r="C40" s="5"/>
      <c r="D40" s="8" t="s">
        <v>67</v>
      </c>
      <c r="E40" s="18">
        <f>E16-E39</f>
        <v>-17394</v>
      </c>
      <c r="F40" s="18">
        <f t="shared" si="4"/>
        <v>-17394</v>
      </c>
      <c r="G40" s="18">
        <f>G16-G39</f>
        <v>-660</v>
      </c>
      <c r="H40" s="18">
        <f>H16-H39</f>
        <v>781899</v>
      </c>
      <c r="I40" s="18"/>
      <c r="J40" s="18">
        <f>J16-J39</f>
        <v>-95752</v>
      </c>
      <c r="K40" s="23">
        <f t="shared" si="5"/>
        <v>685487</v>
      </c>
      <c r="L40" s="18">
        <f>L16-L39</f>
        <v>-853054</v>
      </c>
      <c r="M40" s="18">
        <f>M16-M39</f>
        <v>0</v>
      </c>
      <c r="N40" s="28">
        <f t="shared" si="6"/>
        <v>-184961</v>
      </c>
    </row>
    <row r="41" spans="1:14" ht="9.9" customHeight="1" x14ac:dyDescent="0.2">
      <c r="A41" s="4"/>
      <c r="B41" s="5"/>
      <c r="C41" s="5"/>
      <c r="D41" s="8" t="s">
        <v>50</v>
      </c>
      <c r="E41" s="6"/>
      <c r="F41" s="17">
        <f t="shared" si="4"/>
        <v>0</v>
      </c>
      <c r="G41" s="6"/>
      <c r="H41" s="7"/>
      <c r="I41" s="7"/>
      <c r="J41" s="7"/>
      <c r="K41" s="22">
        <f t="shared" si="5"/>
        <v>0</v>
      </c>
      <c r="L41" s="7"/>
      <c r="M41" s="7"/>
      <c r="N41" s="27">
        <f t="shared" si="6"/>
        <v>0</v>
      </c>
    </row>
    <row r="42" spans="1:14" ht="9.9" customHeight="1" x14ac:dyDescent="0.2">
      <c r="A42" s="4"/>
      <c r="B42" s="5"/>
      <c r="C42" s="5"/>
      <c r="D42" s="8" t="s">
        <v>51</v>
      </c>
      <c r="E42" s="6"/>
      <c r="F42" s="17">
        <f t="shared" si="4"/>
        <v>0</v>
      </c>
      <c r="G42" s="6"/>
      <c r="H42" s="7"/>
      <c r="I42" s="7"/>
      <c r="J42" s="7"/>
      <c r="K42" s="22">
        <f t="shared" si="5"/>
        <v>0</v>
      </c>
      <c r="L42" s="7"/>
      <c r="M42" s="7"/>
      <c r="N42" s="27">
        <f t="shared" si="6"/>
        <v>0</v>
      </c>
    </row>
    <row r="43" spans="1:14" ht="9.9" customHeight="1" x14ac:dyDescent="0.2">
      <c r="A43" s="4"/>
      <c r="B43" s="5"/>
      <c r="C43" s="5"/>
      <c r="D43" s="8" t="s">
        <v>52</v>
      </c>
      <c r="E43" s="6"/>
      <c r="F43" s="17">
        <f t="shared" si="4"/>
        <v>0</v>
      </c>
      <c r="G43" s="6"/>
      <c r="H43" s="7"/>
      <c r="I43" s="7"/>
      <c r="J43" s="7"/>
      <c r="K43" s="22">
        <f t="shared" si="5"/>
        <v>0</v>
      </c>
      <c r="L43" s="7"/>
      <c r="M43" s="7"/>
      <c r="N43" s="27">
        <f t="shared" si="6"/>
        <v>0</v>
      </c>
    </row>
    <row r="44" spans="1:14" ht="9.9" customHeight="1" x14ac:dyDescent="0.2">
      <c r="A44" s="4"/>
      <c r="B44" s="5"/>
      <c r="C44" s="5"/>
      <c r="D44" s="8" t="s">
        <v>53</v>
      </c>
      <c r="E44" s="18">
        <f>SUM(E41:E43)</f>
        <v>0</v>
      </c>
      <c r="F44" s="18">
        <f t="shared" si="4"/>
        <v>0</v>
      </c>
      <c r="G44" s="18">
        <f>SUM(G41:G43)</f>
        <v>0</v>
      </c>
      <c r="H44" s="18"/>
      <c r="I44" s="18"/>
      <c r="J44" s="18">
        <f t="shared" ref="J44" si="7">SUM(J41:J43)</f>
        <v>0</v>
      </c>
      <c r="K44" s="23">
        <f t="shared" si="5"/>
        <v>0</v>
      </c>
      <c r="L44" s="18">
        <f t="shared" ref="L44" si="8">SUM(L41:L43)</f>
        <v>0</v>
      </c>
      <c r="M44" s="18">
        <f t="shared" ref="M44" si="9">SUM(M41:M43)</f>
        <v>0</v>
      </c>
      <c r="N44" s="28">
        <f t="shared" si="6"/>
        <v>0</v>
      </c>
    </row>
    <row r="45" spans="1:14" ht="9.9" customHeight="1" x14ac:dyDescent="0.2">
      <c r="A45" s="4"/>
      <c r="B45" s="5"/>
      <c r="C45" s="5"/>
      <c r="D45" s="8" t="s">
        <v>54</v>
      </c>
      <c r="E45" s="18">
        <f>E40+E44</f>
        <v>-17394</v>
      </c>
      <c r="F45" s="18">
        <f t="shared" si="4"/>
        <v>-17394</v>
      </c>
      <c r="G45" s="18">
        <f t="shared" ref="G45:I45" si="10">G40+G44</f>
        <v>-660</v>
      </c>
      <c r="H45" s="18">
        <f t="shared" si="10"/>
        <v>781899</v>
      </c>
      <c r="I45" s="18">
        <f t="shared" si="10"/>
        <v>0</v>
      </c>
      <c r="J45" s="18">
        <f t="shared" ref="J45" si="11">J40+J44</f>
        <v>-95752</v>
      </c>
      <c r="K45" s="23">
        <f t="shared" si="5"/>
        <v>685487</v>
      </c>
      <c r="L45" s="18">
        <f>L40+L44</f>
        <v>-853054</v>
      </c>
      <c r="M45" s="18">
        <f>M40+M44</f>
        <v>0</v>
      </c>
      <c r="N45" s="28">
        <f t="shared" si="6"/>
        <v>-184961</v>
      </c>
    </row>
    <row r="46" spans="1:14" ht="9.9" customHeight="1" x14ac:dyDescent="0.2">
      <c r="A46" s="4"/>
      <c r="B46" s="5" t="s">
        <v>75</v>
      </c>
      <c r="C46" s="5"/>
      <c r="D46" s="8"/>
      <c r="E46" s="6"/>
      <c r="F46" s="17">
        <f t="shared" si="4"/>
        <v>0</v>
      </c>
      <c r="G46" s="6"/>
      <c r="H46" s="7"/>
      <c r="I46" s="7"/>
      <c r="J46" s="7"/>
      <c r="K46" s="22">
        <f t="shared" si="5"/>
        <v>0</v>
      </c>
      <c r="L46" s="7"/>
      <c r="M46" s="7"/>
      <c r="N46" s="27">
        <f t="shared" si="6"/>
        <v>0</v>
      </c>
    </row>
    <row r="47" spans="1:14" ht="9.9" customHeight="1" x14ac:dyDescent="0.2">
      <c r="A47" s="4"/>
      <c r="B47" s="5" t="s">
        <v>55</v>
      </c>
      <c r="C47" s="5"/>
      <c r="D47" s="8"/>
      <c r="E47" s="6"/>
      <c r="F47" s="17">
        <f t="shared" si="4"/>
        <v>0</v>
      </c>
      <c r="G47" s="6"/>
      <c r="H47" s="7"/>
      <c r="I47" s="7"/>
      <c r="J47" s="7"/>
      <c r="K47" s="22">
        <f t="shared" si="5"/>
        <v>0</v>
      </c>
      <c r="L47" s="7"/>
      <c r="M47" s="7"/>
      <c r="N47" s="27">
        <f t="shared" si="6"/>
        <v>0</v>
      </c>
    </row>
    <row r="48" spans="1:14" ht="9.9" customHeight="1" x14ac:dyDescent="0.2">
      <c r="A48" s="4"/>
      <c r="B48" s="5"/>
      <c r="C48" s="5"/>
      <c r="D48" s="8" t="s">
        <v>105</v>
      </c>
      <c r="E48" s="6"/>
      <c r="F48" s="17">
        <f t="shared" si="4"/>
        <v>0</v>
      </c>
      <c r="G48" s="6"/>
      <c r="H48" s="7">
        <v>783</v>
      </c>
      <c r="I48" s="7">
        <v>3</v>
      </c>
      <c r="J48" s="7"/>
      <c r="K48" s="22">
        <f t="shared" si="5"/>
        <v>786</v>
      </c>
      <c r="L48" s="7">
        <v>291</v>
      </c>
      <c r="M48" s="7"/>
      <c r="N48" s="27">
        <f t="shared" si="6"/>
        <v>1077</v>
      </c>
    </row>
    <row r="49" spans="1:14" ht="9.9" customHeight="1" x14ac:dyDescent="0.2">
      <c r="A49" s="4"/>
      <c r="B49" s="5"/>
      <c r="C49" s="5"/>
      <c r="D49" s="8" t="s">
        <v>106</v>
      </c>
      <c r="E49" s="6"/>
      <c r="F49" s="17">
        <f t="shared" si="4"/>
        <v>0</v>
      </c>
      <c r="G49" s="6"/>
      <c r="H49" s="7">
        <v>1</v>
      </c>
      <c r="I49" s="7">
        <v>9849</v>
      </c>
      <c r="J49" s="7"/>
      <c r="K49" s="22">
        <f t="shared" si="5"/>
        <v>9850</v>
      </c>
      <c r="L49" s="7"/>
      <c r="M49" s="7"/>
      <c r="N49" s="27">
        <f t="shared" si="6"/>
        <v>9850</v>
      </c>
    </row>
    <row r="50" spans="1:14" ht="9.9" customHeight="1" x14ac:dyDescent="0.2">
      <c r="A50" s="4"/>
      <c r="B50" s="5"/>
      <c r="C50" s="5"/>
      <c r="D50" s="8"/>
      <c r="E50" s="9"/>
      <c r="F50" s="19">
        <f t="shared" si="4"/>
        <v>0</v>
      </c>
      <c r="G50" s="9"/>
      <c r="H50" s="7"/>
      <c r="I50" s="7"/>
      <c r="J50" s="7"/>
      <c r="K50" s="22">
        <f t="shared" si="5"/>
        <v>0</v>
      </c>
      <c r="L50" s="7"/>
      <c r="M50" s="7"/>
      <c r="N50" s="27">
        <f t="shared" si="6"/>
        <v>0</v>
      </c>
    </row>
    <row r="51" spans="1:14" ht="9.9" customHeight="1" x14ac:dyDescent="0.2">
      <c r="A51" s="4"/>
      <c r="B51" s="5"/>
      <c r="C51" s="5" t="s">
        <v>76</v>
      </c>
      <c r="D51" s="8"/>
      <c r="E51" s="18">
        <f>SUM(E48:E50)</f>
        <v>0</v>
      </c>
      <c r="F51" s="18">
        <f t="shared" si="4"/>
        <v>0</v>
      </c>
      <c r="G51" s="18">
        <f>SUM(G48:G50)</f>
        <v>0</v>
      </c>
      <c r="H51" s="18">
        <f t="shared" ref="H51:J51" si="12">SUM(H48:H50)</f>
        <v>784</v>
      </c>
      <c r="I51" s="18">
        <f t="shared" si="12"/>
        <v>9852</v>
      </c>
      <c r="J51" s="18">
        <f t="shared" si="12"/>
        <v>0</v>
      </c>
      <c r="K51" s="23">
        <f t="shared" si="5"/>
        <v>10636</v>
      </c>
      <c r="L51" s="18">
        <f t="shared" ref="L51" si="13">SUM(L48:L50)</f>
        <v>291</v>
      </c>
      <c r="M51" s="18">
        <f t="shared" ref="M51" si="14">SUM(M48:M50)</f>
        <v>0</v>
      </c>
      <c r="N51" s="28">
        <f t="shared" si="6"/>
        <v>10927</v>
      </c>
    </row>
    <row r="52" spans="1:14" ht="9.9" customHeight="1" x14ac:dyDescent="0.2">
      <c r="A52" s="4"/>
      <c r="B52" s="5" t="s">
        <v>56</v>
      </c>
      <c r="C52" s="5"/>
      <c r="D52" s="8"/>
      <c r="E52" s="6"/>
      <c r="F52" s="17">
        <f t="shared" si="4"/>
        <v>0</v>
      </c>
      <c r="G52" s="6"/>
      <c r="H52" s="7"/>
      <c r="I52" s="7"/>
      <c r="J52" s="7"/>
      <c r="K52" s="22">
        <f t="shared" si="5"/>
        <v>0</v>
      </c>
      <c r="L52" s="7"/>
      <c r="M52" s="7"/>
      <c r="N52" s="27">
        <f t="shared" si="6"/>
        <v>0</v>
      </c>
    </row>
    <row r="53" spans="1:14" ht="9.9" customHeight="1" x14ac:dyDescent="0.2">
      <c r="A53" s="4"/>
      <c r="B53" s="5"/>
      <c r="C53" s="5" t="s">
        <v>57</v>
      </c>
      <c r="D53" s="8"/>
      <c r="E53" s="6"/>
      <c r="F53" s="17">
        <f t="shared" si="4"/>
        <v>0</v>
      </c>
      <c r="G53" s="6"/>
      <c r="H53" s="7"/>
      <c r="I53" s="7"/>
      <c r="J53" s="7"/>
      <c r="K53" s="22">
        <f t="shared" si="5"/>
        <v>0</v>
      </c>
      <c r="L53" s="7"/>
      <c r="M53" s="7"/>
      <c r="N53" s="27">
        <f t="shared" si="6"/>
        <v>0</v>
      </c>
    </row>
    <row r="54" spans="1:14" ht="9.9" customHeight="1" x14ac:dyDescent="0.2">
      <c r="A54" s="4"/>
      <c r="B54" s="5"/>
      <c r="C54" s="5"/>
      <c r="D54" s="8"/>
      <c r="E54" s="6"/>
      <c r="F54" s="17">
        <f t="shared" si="4"/>
        <v>0</v>
      </c>
      <c r="G54" s="6"/>
      <c r="H54" s="7"/>
      <c r="I54" s="7"/>
      <c r="J54" s="7"/>
      <c r="K54" s="22">
        <f t="shared" si="5"/>
        <v>0</v>
      </c>
      <c r="L54" s="7"/>
      <c r="M54" s="7"/>
      <c r="N54" s="27">
        <f t="shared" si="6"/>
        <v>0</v>
      </c>
    </row>
    <row r="55" spans="1:14" ht="9.9" customHeight="1" x14ac:dyDescent="0.2">
      <c r="A55" s="4"/>
      <c r="B55" s="5"/>
      <c r="C55" s="5" t="s">
        <v>74</v>
      </c>
      <c r="D55" s="8"/>
      <c r="E55" s="18">
        <f>SUM(E53:E54)</f>
        <v>0</v>
      </c>
      <c r="F55" s="18">
        <f t="shared" si="4"/>
        <v>0</v>
      </c>
      <c r="G55" s="18">
        <f>SUM(G53:G54)</f>
        <v>0</v>
      </c>
      <c r="H55" s="18">
        <f t="shared" ref="H55:J55" si="15">SUM(H53:H54)</f>
        <v>0</v>
      </c>
      <c r="I55" s="18"/>
      <c r="J55" s="18">
        <f t="shared" si="15"/>
        <v>0</v>
      </c>
      <c r="K55" s="23">
        <f t="shared" si="5"/>
        <v>0</v>
      </c>
      <c r="L55" s="18">
        <f t="shared" ref="L55" si="16">SUM(L53:L54)</f>
        <v>0</v>
      </c>
      <c r="M55" s="18">
        <f t="shared" ref="M55" si="17">SUM(M53:M54)</f>
        <v>0</v>
      </c>
      <c r="N55" s="28">
        <f t="shared" si="6"/>
        <v>0</v>
      </c>
    </row>
    <row r="56" spans="1:14" ht="9.9" customHeight="1" x14ac:dyDescent="0.2">
      <c r="A56" s="4"/>
      <c r="B56" s="5"/>
      <c r="C56" s="5"/>
      <c r="D56" s="8" t="s">
        <v>68</v>
      </c>
      <c r="E56" s="17">
        <f>E51+E55</f>
        <v>0</v>
      </c>
      <c r="F56" s="17">
        <f t="shared" si="4"/>
        <v>0</v>
      </c>
      <c r="G56" s="17">
        <f t="shared" ref="G56:J56" si="18">G51+G55</f>
        <v>0</v>
      </c>
      <c r="H56" s="17">
        <f t="shared" si="18"/>
        <v>784</v>
      </c>
      <c r="I56" s="17">
        <f t="shared" si="18"/>
        <v>9852</v>
      </c>
      <c r="J56" s="17">
        <f t="shared" si="18"/>
        <v>0</v>
      </c>
      <c r="K56" s="17">
        <f t="shared" ref="K56:L56" si="19">K51+K55</f>
        <v>10636</v>
      </c>
      <c r="L56" s="17">
        <f t="shared" si="19"/>
        <v>291</v>
      </c>
      <c r="M56" s="17">
        <f t="shared" ref="M56" si="20">M51+M55</f>
        <v>0</v>
      </c>
      <c r="N56" s="27">
        <f t="shared" si="6"/>
        <v>10927</v>
      </c>
    </row>
    <row r="57" spans="1:14" ht="9.9" customHeight="1" x14ac:dyDescent="0.2">
      <c r="A57" s="4"/>
      <c r="B57" s="5"/>
      <c r="C57" s="5"/>
      <c r="D57" s="8" t="s">
        <v>107</v>
      </c>
      <c r="E57" s="18">
        <f>E45+E56</f>
        <v>-17394</v>
      </c>
      <c r="F57" s="18">
        <f t="shared" si="4"/>
        <v>-17394</v>
      </c>
      <c r="G57" s="18">
        <f>G45+G56</f>
        <v>-660</v>
      </c>
      <c r="H57" s="18">
        <f>H45+H56</f>
        <v>782683</v>
      </c>
      <c r="I57" s="18">
        <f>I45+I56</f>
        <v>9852</v>
      </c>
      <c r="J57" s="18">
        <f>J45+J56</f>
        <v>-95752</v>
      </c>
      <c r="K57" s="23">
        <f>SUM(G57:J57)</f>
        <v>696123</v>
      </c>
      <c r="L57" s="18">
        <f>L45+L56</f>
        <v>-852763</v>
      </c>
      <c r="M57" s="18">
        <f>M45+M56</f>
        <v>0</v>
      </c>
      <c r="N57" s="28">
        <f t="shared" si="6"/>
        <v>-174034</v>
      </c>
    </row>
    <row r="58" spans="1:14" ht="9.9" customHeight="1" x14ac:dyDescent="0.2">
      <c r="A58" s="4"/>
      <c r="B58" s="5"/>
      <c r="C58" s="5"/>
      <c r="D58" s="8" t="s">
        <v>108</v>
      </c>
      <c r="E58" s="75"/>
      <c r="F58" s="18">
        <f t="shared" si="4"/>
        <v>0</v>
      </c>
      <c r="G58" s="75"/>
      <c r="H58" s="76">
        <v>212200</v>
      </c>
      <c r="I58" s="76"/>
      <c r="J58" s="76"/>
      <c r="K58" s="23">
        <f>SUM(G58:J58)</f>
        <v>212200</v>
      </c>
      <c r="L58" s="76"/>
      <c r="M58" s="76"/>
      <c r="N58" s="28">
        <f t="shared" si="6"/>
        <v>212200</v>
      </c>
    </row>
    <row r="59" spans="1:14" ht="9.9" customHeight="1" x14ac:dyDescent="0.2">
      <c r="A59" s="4"/>
      <c r="B59" s="5"/>
      <c r="C59" s="5"/>
      <c r="D59" s="8" t="s">
        <v>109</v>
      </c>
      <c r="E59" s="18">
        <f>E57-E58</f>
        <v>-17394</v>
      </c>
      <c r="F59" s="18">
        <f t="shared" ref="F59:M59" si="21">F57-F58</f>
        <v>-17394</v>
      </c>
      <c r="G59" s="18">
        <f t="shared" si="21"/>
        <v>-660</v>
      </c>
      <c r="H59" s="18">
        <f t="shared" si="21"/>
        <v>570483</v>
      </c>
      <c r="I59" s="18">
        <f t="shared" si="21"/>
        <v>9852</v>
      </c>
      <c r="J59" s="18">
        <f t="shared" si="21"/>
        <v>-95752</v>
      </c>
      <c r="K59" s="18">
        <f t="shared" si="21"/>
        <v>483923</v>
      </c>
      <c r="L59" s="18">
        <f t="shared" si="21"/>
        <v>-852763</v>
      </c>
      <c r="M59" s="18">
        <f t="shared" si="21"/>
        <v>0</v>
      </c>
      <c r="N59" s="28">
        <f t="shared" si="6"/>
        <v>-386234</v>
      </c>
    </row>
    <row r="60" spans="1:14" ht="9.9" customHeight="1" x14ac:dyDescent="0.2">
      <c r="A60" s="4"/>
      <c r="B60" s="5"/>
      <c r="C60" s="5"/>
      <c r="D60" s="8" t="s">
        <v>58</v>
      </c>
      <c r="E60" s="10">
        <v>874000</v>
      </c>
      <c r="F60" s="18">
        <f t="shared" ref="F60:F70" si="22">SUM(E60:E60)</f>
        <v>874000</v>
      </c>
      <c r="G60" s="10"/>
      <c r="H60" s="11">
        <v>258636</v>
      </c>
      <c r="I60" s="11">
        <v>422271</v>
      </c>
      <c r="J60" s="11">
        <v>350427</v>
      </c>
      <c r="K60" s="23">
        <f t="shared" ref="K60:K70" si="23">SUM(G60:J60)</f>
        <v>1031334</v>
      </c>
      <c r="L60" s="11">
        <v>-1882677</v>
      </c>
      <c r="M60" s="11"/>
      <c r="N60" s="28">
        <f t="shared" si="6"/>
        <v>22657</v>
      </c>
    </row>
    <row r="61" spans="1:14" ht="9.9" customHeight="1" x14ac:dyDescent="0.2">
      <c r="A61" s="4"/>
      <c r="B61" s="5"/>
      <c r="C61" s="5"/>
      <c r="D61" s="8" t="s">
        <v>59</v>
      </c>
      <c r="E61" s="18">
        <f>E60+E59</f>
        <v>856606</v>
      </c>
      <c r="F61" s="18">
        <f t="shared" si="22"/>
        <v>856606</v>
      </c>
      <c r="G61" s="18">
        <f>G60+G59</f>
        <v>-660</v>
      </c>
      <c r="H61" s="18">
        <f>H60+H59</f>
        <v>829119</v>
      </c>
      <c r="I61" s="18">
        <f>I60+I59</f>
        <v>432123</v>
      </c>
      <c r="J61" s="18">
        <f>J60+J59</f>
        <v>254675</v>
      </c>
      <c r="K61" s="23">
        <f t="shared" si="23"/>
        <v>1515257</v>
      </c>
      <c r="L61" s="18">
        <f>L60+L59</f>
        <v>-2735440</v>
      </c>
      <c r="M61" s="18">
        <f t="shared" ref="M61" si="24">M60+M57</f>
        <v>0</v>
      </c>
      <c r="N61" s="28">
        <f t="shared" si="6"/>
        <v>-363577</v>
      </c>
    </row>
    <row r="62" spans="1:14" ht="9.9" customHeight="1" x14ac:dyDescent="0.2">
      <c r="A62" s="4"/>
      <c r="B62" s="5"/>
      <c r="C62" s="5"/>
      <c r="D62" s="8"/>
      <c r="E62" s="6"/>
      <c r="F62" s="17">
        <f t="shared" si="22"/>
        <v>0</v>
      </c>
      <c r="G62" s="6"/>
      <c r="H62" s="7"/>
      <c r="I62" s="7"/>
      <c r="J62" s="7"/>
      <c r="K62" s="22">
        <f t="shared" si="23"/>
        <v>0</v>
      </c>
      <c r="L62" s="7"/>
      <c r="M62" s="7"/>
      <c r="N62" s="27">
        <f t="shared" si="6"/>
        <v>0</v>
      </c>
    </row>
    <row r="63" spans="1:14" ht="9.9" customHeight="1" x14ac:dyDescent="0.2">
      <c r="A63" s="4" t="s">
        <v>60</v>
      </c>
      <c r="B63" s="5"/>
      <c r="C63" s="5"/>
      <c r="D63" s="8"/>
      <c r="E63" s="6"/>
      <c r="F63" s="17">
        <f t="shared" si="22"/>
        <v>0</v>
      </c>
      <c r="G63" s="6"/>
      <c r="H63" s="7"/>
      <c r="I63" s="7"/>
      <c r="J63" s="7"/>
      <c r="K63" s="22">
        <f t="shared" si="23"/>
        <v>0</v>
      </c>
      <c r="L63" s="7"/>
      <c r="M63" s="7"/>
      <c r="N63" s="27">
        <f t="shared" si="6"/>
        <v>0</v>
      </c>
    </row>
    <row r="64" spans="1:14" ht="9.9" customHeight="1" x14ac:dyDescent="0.2">
      <c r="A64" s="4"/>
      <c r="B64" s="5" t="s">
        <v>42</v>
      </c>
      <c r="C64" s="5"/>
      <c r="D64" s="8"/>
      <c r="E64" s="6"/>
      <c r="F64" s="17">
        <f t="shared" si="22"/>
        <v>0</v>
      </c>
      <c r="G64" s="6"/>
      <c r="H64" s="7"/>
      <c r="I64" s="7"/>
      <c r="J64" s="7"/>
      <c r="K64" s="22">
        <f t="shared" si="23"/>
        <v>0</v>
      </c>
      <c r="L64" s="7"/>
      <c r="M64" s="7"/>
      <c r="N64" s="27">
        <f t="shared" si="6"/>
        <v>0</v>
      </c>
    </row>
    <row r="65" spans="1:14" ht="9.9" customHeight="1" x14ac:dyDescent="0.2">
      <c r="A65" s="4"/>
      <c r="B65" s="5" t="s">
        <v>61</v>
      </c>
      <c r="C65" s="5"/>
      <c r="D65" s="8"/>
      <c r="E65" s="6"/>
      <c r="F65" s="17">
        <f t="shared" si="22"/>
        <v>0</v>
      </c>
      <c r="G65" s="6"/>
      <c r="H65" s="7"/>
      <c r="I65" s="7"/>
      <c r="J65" s="7"/>
      <c r="K65" s="22">
        <f t="shared" si="23"/>
        <v>0</v>
      </c>
      <c r="L65" s="7"/>
      <c r="M65" s="7"/>
      <c r="N65" s="27">
        <f t="shared" si="6"/>
        <v>0</v>
      </c>
    </row>
    <row r="66" spans="1:14" ht="9.9" customHeight="1" x14ac:dyDescent="0.2">
      <c r="A66" s="4"/>
      <c r="B66" s="5" t="s">
        <v>62</v>
      </c>
      <c r="C66" s="5"/>
      <c r="D66" s="8"/>
      <c r="E66" s="18">
        <f>SUM(E64:E65)</f>
        <v>0</v>
      </c>
      <c r="F66" s="18">
        <f t="shared" si="22"/>
        <v>0</v>
      </c>
      <c r="G66" s="18">
        <f t="shared" ref="G66" si="25">SUM(G64:G65)</f>
        <v>0</v>
      </c>
      <c r="H66" s="18"/>
      <c r="I66" s="18"/>
      <c r="J66" s="18">
        <f t="shared" ref="J66" si="26">SUM(J64:J65)</f>
        <v>0</v>
      </c>
      <c r="K66" s="23">
        <f t="shared" si="23"/>
        <v>0</v>
      </c>
      <c r="L66" s="18">
        <f t="shared" ref="L66" si="27">SUM(L64:L65)</f>
        <v>0</v>
      </c>
      <c r="M66" s="18">
        <f t="shared" ref="M66" si="28">SUM(M64:M65)</f>
        <v>0</v>
      </c>
      <c r="N66" s="28">
        <f t="shared" si="6"/>
        <v>0</v>
      </c>
    </row>
    <row r="67" spans="1:14" ht="9.9" customHeight="1" x14ac:dyDescent="0.2">
      <c r="A67" s="4"/>
      <c r="B67" s="5" t="s">
        <v>63</v>
      </c>
      <c r="C67" s="5"/>
      <c r="D67" s="8"/>
      <c r="E67" s="12"/>
      <c r="F67" s="20">
        <f t="shared" si="22"/>
        <v>0</v>
      </c>
      <c r="G67" s="12"/>
      <c r="H67" s="13"/>
      <c r="I67" s="13"/>
      <c r="J67" s="13"/>
      <c r="K67" s="24">
        <f t="shared" si="23"/>
        <v>0</v>
      </c>
      <c r="L67" s="13"/>
      <c r="M67" s="13"/>
      <c r="N67" s="29">
        <f t="shared" si="6"/>
        <v>0</v>
      </c>
    </row>
    <row r="68" spans="1:14" ht="9.9" customHeight="1" x14ac:dyDescent="0.2">
      <c r="A68" s="4"/>
      <c r="B68" s="5" t="s">
        <v>64</v>
      </c>
      <c r="C68" s="5"/>
      <c r="D68" s="8"/>
      <c r="E68" s="18">
        <f>E67+E66</f>
        <v>0</v>
      </c>
      <c r="F68" s="18">
        <f t="shared" si="22"/>
        <v>0</v>
      </c>
      <c r="G68" s="18">
        <f t="shared" ref="G68" si="29">G67+G66</f>
        <v>0</v>
      </c>
      <c r="H68" s="18"/>
      <c r="I68" s="18"/>
      <c r="J68" s="18">
        <f t="shared" ref="J68" si="30">J67+J66</f>
        <v>0</v>
      </c>
      <c r="K68" s="23">
        <f t="shared" si="23"/>
        <v>0</v>
      </c>
      <c r="L68" s="18">
        <f t="shared" ref="L68" si="31">L67+L66</f>
        <v>0</v>
      </c>
      <c r="M68" s="18">
        <f t="shared" ref="M68" si="32">M67+M66</f>
        <v>0</v>
      </c>
      <c r="N68" s="28">
        <f t="shared" si="6"/>
        <v>0</v>
      </c>
    </row>
    <row r="69" spans="1:14" ht="9.9" customHeight="1" x14ac:dyDescent="0.2">
      <c r="A69" s="4"/>
      <c r="B69" s="5"/>
      <c r="C69" s="5"/>
      <c r="D69" s="8"/>
      <c r="E69" s="9"/>
      <c r="F69" s="19">
        <f t="shared" si="22"/>
        <v>0</v>
      </c>
      <c r="G69" s="9"/>
      <c r="H69" s="14"/>
      <c r="I69" s="14"/>
      <c r="J69" s="14"/>
      <c r="K69" s="25">
        <f t="shared" si="23"/>
        <v>0</v>
      </c>
      <c r="L69" s="14"/>
      <c r="M69" s="14"/>
      <c r="N69" s="30">
        <f t="shared" ref="N69:N70" si="33">F69+K69+L69+M69</f>
        <v>0</v>
      </c>
    </row>
    <row r="70" spans="1:14" ht="9.9" customHeight="1" thickBot="1" x14ac:dyDescent="0.25">
      <c r="A70" s="15" t="s">
        <v>65</v>
      </c>
      <c r="B70" s="16"/>
      <c r="C70" s="16"/>
      <c r="D70" s="16"/>
      <c r="E70" s="21">
        <f>E61+E68</f>
        <v>856606</v>
      </c>
      <c r="F70" s="21">
        <f t="shared" si="22"/>
        <v>856606</v>
      </c>
      <c r="G70" s="21">
        <f>G61+G68</f>
        <v>-660</v>
      </c>
      <c r="H70" s="21">
        <f>H61+H68</f>
        <v>829119</v>
      </c>
      <c r="I70" s="21">
        <f>I61+I68</f>
        <v>432123</v>
      </c>
      <c r="J70" s="21">
        <f t="shared" ref="J70" si="34">J61+J68</f>
        <v>254675</v>
      </c>
      <c r="K70" s="26">
        <f t="shared" si="23"/>
        <v>1515257</v>
      </c>
      <c r="L70" s="21">
        <f t="shared" ref="L70" si="35">L61+L68</f>
        <v>-2735440</v>
      </c>
      <c r="M70" s="21">
        <f t="shared" ref="M70" si="36">M61+M68</f>
        <v>0</v>
      </c>
      <c r="N70" s="31">
        <f t="shared" si="33"/>
        <v>-363577</v>
      </c>
    </row>
    <row r="71" spans="1:14" ht="12.9" customHeight="1" x14ac:dyDescent="0.2"/>
    <row r="72" spans="1:14" ht="12.9" customHeight="1" x14ac:dyDescent="0.2"/>
    <row r="73" spans="1:14" ht="12.9" customHeight="1" x14ac:dyDescent="0.2"/>
    <row r="74" spans="1:14" ht="12.9" customHeight="1" x14ac:dyDescent="0.2"/>
    <row r="75" spans="1:14" ht="12.9" customHeight="1" x14ac:dyDescent="0.2"/>
    <row r="76" spans="1:14" ht="12.9" customHeight="1" x14ac:dyDescent="0.2"/>
    <row r="77" spans="1:14" ht="12.9" customHeight="1" x14ac:dyDescent="0.2"/>
    <row r="78" spans="1:14" ht="12.9" customHeight="1" x14ac:dyDescent="0.2"/>
    <row r="79" spans="1:14" ht="12.9" customHeight="1" x14ac:dyDescent="0.2"/>
    <row r="80" spans="1:14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</sheetData>
  <sheetProtection sheet="1" objects="1" scenarios="1"/>
  <mergeCells count="13">
    <mergeCell ref="N2:N4"/>
    <mergeCell ref="E2:F2"/>
    <mergeCell ref="G2:K2"/>
    <mergeCell ref="A2:D4"/>
    <mergeCell ref="L2:L4"/>
    <mergeCell ref="M2:M4"/>
    <mergeCell ref="F3:F4"/>
    <mergeCell ref="K3:K4"/>
    <mergeCell ref="E3:E4"/>
    <mergeCell ref="G3:G4"/>
    <mergeCell ref="H3:H4"/>
    <mergeCell ref="I3:I4"/>
    <mergeCell ref="J3:J4"/>
  </mergeCells>
  <phoneticPr fontId="1"/>
  <dataValidations count="1">
    <dataValidation imeMode="off" allowBlank="1" showInputMessage="1" showErrorMessage="1" sqref="E5:N70" xr:uid="{00000000-0002-0000-0300-000000000000}"/>
  </dataValidations>
  <printOptions horizontalCentered="1"/>
  <pageMargins left="0.31496062992125984" right="0.31496062992125984" top="0.70866141732283472" bottom="0" header="0.47244094488188981" footer="0.31496062992125984"/>
  <pageSetup paperSize="9" scale="79" orientation="landscape" blackAndWhite="1" r:id="rId1"/>
  <headerFooter>
    <oddHeader>&amp;C&amp;"ＭＳ 明朝,標準"&amp;14&amp;U正 味 財 産 増 減 計 算 書 内 訳 表&amp;11&amp;U
令和6年4月1日～令和7年3月31日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貸借対照表</vt:lpstr>
      <vt:lpstr>貸借対照表内訳表</vt:lpstr>
      <vt:lpstr>正味財産増減計算書</vt:lpstr>
      <vt:lpstr>正味財産増減計算書内訳表</vt:lpstr>
      <vt:lpstr>正味財産増減計算書!Print_Area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JDL</cp:lastModifiedBy>
  <cp:lastPrinted>2025-05-22T02:34:31Z</cp:lastPrinted>
  <dcterms:created xsi:type="dcterms:W3CDTF">2013-04-12T08:53:48Z</dcterms:created>
  <dcterms:modified xsi:type="dcterms:W3CDTF">2025-05-22T08:25:29Z</dcterms:modified>
</cp:coreProperties>
</file>